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torgft16319806.sharepoint.com/sites/DTLCorporate/DTL  Quotes/DTL Customers/S/Sharkbay Resources/Bitterns Recycling Pipeline/Tender Package/"/>
    </mc:Choice>
  </mc:AlternateContent>
  <xr:revisionPtr revIDLastSave="36" documentId="8_{470B5B91-9D27-4D98-BB24-EDC6F989D702}" xr6:coauthVersionLast="47" xr6:coauthVersionMax="47" xr10:uidLastSave="{4EDE9665-A7B7-4DA1-B063-45FCCF702AFF}"/>
  <bookViews>
    <workbookView xWindow="-108" yWindow="-108" windowWidth="23256" windowHeight="13896" activeTab="3" xr2:uid="{00000000-000D-0000-FFFF-FFFF00000000}"/>
  </bookViews>
  <sheets>
    <sheet name="Lump Sum Prices" sheetId="2" r:id="rId1"/>
    <sheet name="Dayworks Labour Rates" sheetId="5" r:id="rId2"/>
    <sheet name="Dayworks Plant &amp; Equip Rates" sheetId="6" r:id="rId3"/>
    <sheet name="Various" sheetId="7" r:id="rId4"/>
  </sheets>
  <definedNames>
    <definedName name="_xlnm.Print_Area" localSheetId="1">'Dayworks Labour Rates'!#REF!</definedName>
    <definedName name="_xlnm.Print_Area" localSheetId="2">'Dayworks Plant &amp; Equip Rates'!#REF!</definedName>
    <definedName name="_xlnm.Print_Area" localSheetId="0">'Lump Sum Prices'!$A$49:$G$49</definedName>
    <definedName name="_xlnm.Print_Area" localSheetId="3">Various!#REF!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2" l="1"/>
  <c r="A39" i="2" s="1"/>
  <c r="A40" i="2" s="1"/>
  <c r="A42" i="2"/>
  <c r="A43" i="2"/>
  <c r="A44" i="2"/>
  <c r="A45" i="2" s="1"/>
  <c r="A46" i="2" s="1"/>
  <c r="A47" i="2" s="1"/>
  <c r="A48" i="2" s="1"/>
  <c r="F16" i="2" l="1"/>
  <c r="F45" i="2"/>
  <c r="F41" i="2" s="1"/>
  <c r="A15" i="6"/>
  <c r="A16" i="6"/>
  <c r="A17" i="6"/>
  <c r="A18" i="6"/>
  <c r="A7" i="2"/>
  <c r="A8" i="2" s="1"/>
  <c r="A9" i="2" s="1"/>
  <c r="A10" i="2" s="1"/>
  <c r="A11" i="2" s="1"/>
  <c r="A12" i="2" s="1"/>
  <c r="A13" i="2" s="1"/>
  <c r="A30" i="2"/>
  <c r="A31" i="2" s="1"/>
  <c r="A32" i="2" s="1"/>
  <c r="A33" i="2" s="1"/>
  <c r="A34" i="2" s="1"/>
  <c r="A35" i="2" s="1"/>
  <c r="A36" i="2" s="1"/>
  <c r="A37" i="2" s="1"/>
  <c r="A22" i="2"/>
  <c r="A23" i="2" s="1"/>
  <c r="A24" i="2" s="1"/>
  <c r="A25" i="2" s="1"/>
  <c r="A26" i="2" s="1"/>
  <c r="A27" i="2" s="1"/>
  <c r="A28" i="2" s="1"/>
  <c r="A15" i="2"/>
  <c r="A16" i="2" s="1"/>
  <c r="F20" i="2"/>
  <c r="F18" i="2"/>
  <c r="F17" i="2"/>
  <c r="F48" i="2"/>
  <c r="F28" i="2"/>
  <c r="F25" i="2"/>
  <c r="F26" i="2"/>
  <c r="F12" i="2"/>
  <c r="A8" i="6"/>
  <c r="A9" i="6" s="1"/>
  <c r="A10" i="6" s="1"/>
  <c r="A11" i="6" s="1"/>
  <c r="A12" i="6" s="1"/>
  <c r="A13" i="6" s="1"/>
  <c r="A14" i="6" s="1"/>
  <c r="A7" i="6"/>
  <c r="A8" i="5"/>
  <c r="A9" i="5"/>
  <c r="A10" i="5"/>
  <c r="A11" i="5" s="1"/>
  <c r="A12" i="5" s="1"/>
  <c r="A13" i="5" s="1"/>
  <c r="A14" i="5" s="1"/>
  <c r="A15" i="5" s="1"/>
  <c r="A16" i="5" s="1"/>
  <c r="A17" i="5" s="1"/>
  <c r="A18" i="5" s="1"/>
  <c r="A7" i="5"/>
  <c r="A17" i="2" l="1"/>
  <c r="A18" i="2" s="1"/>
  <c r="A19" i="2" s="1"/>
  <c r="A20" i="2" s="1"/>
  <c r="F29" i="2"/>
  <c r="F11" i="2"/>
  <c r="F27" i="2"/>
  <c r="F13" i="2"/>
  <c r="F46" i="2" l="1"/>
  <c r="F47" i="2" l="1"/>
  <c r="F21" i="2"/>
  <c r="F9" i="2"/>
  <c r="F10" i="2" l="1"/>
  <c r="F6" i="2" s="1"/>
  <c r="F14" i="2" l="1"/>
  <c r="F49" i="2" s="1"/>
</calcChain>
</file>

<file path=xl/sharedStrings.xml><?xml version="1.0" encoding="utf-8"?>
<sst xmlns="http://schemas.openxmlformats.org/spreadsheetml/2006/main" count="153" uniqueCount="93">
  <si>
    <t>Bitterns Recycling Field Piping Installation</t>
  </si>
  <si>
    <t>PLACE TENDERER COMPANY NAME OR LOGO HERE</t>
  </si>
  <si>
    <t xml:space="preserve">Doc No: 23092-RFT-001 Returnable Schedule </t>
  </si>
  <si>
    <t>Lump Sum Prices</t>
  </si>
  <si>
    <t>No.</t>
  </si>
  <si>
    <t>DESCRIPTION</t>
  </si>
  <si>
    <t>Qty</t>
  </si>
  <si>
    <t>Unit of Measure (UOM)</t>
  </si>
  <si>
    <t>$ Rate / UOM</t>
  </si>
  <si>
    <t>Total Cost</t>
  </si>
  <si>
    <t>Comments</t>
  </si>
  <si>
    <t>Project Management &amp; Preliminaries</t>
  </si>
  <si>
    <t>Project Managment, Supervision , Admin &amp; On-going Operational Costs</t>
  </si>
  <si>
    <t>Lump Sum</t>
  </si>
  <si>
    <t xml:space="preserve">Site Facilities </t>
  </si>
  <si>
    <t>Site Hub Powered by Renewable Energy</t>
  </si>
  <si>
    <t>Supply</t>
  </si>
  <si>
    <t>Contractor Supply as per SOW</t>
  </si>
  <si>
    <t xml:space="preserve"> </t>
  </si>
  <si>
    <t>Mobilisation / Setup / Demobilisation</t>
  </si>
  <si>
    <t>Mobilisation</t>
  </si>
  <si>
    <t>Demobilisation</t>
  </si>
  <si>
    <t>Freight of Equipment Return</t>
  </si>
  <si>
    <t>Site Installation Works</t>
  </si>
  <si>
    <t>Days</t>
  </si>
  <si>
    <t>750m 0f 355 PN8 PE100 SDR17.</t>
  </si>
  <si>
    <t>Other</t>
  </si>
  <si>
    <t>Survey</t>
  </si>
  <si>
    <t>Totals</t>
  </si>
  <si>
    <t>All rates, prices, and costs shall be priced in Australian Dollars (AUD) and shall be exclusive of GST.</t>
  </si>
  <si>
    <t>Schedule - Dayworks Labour Rates</t>
  </si>
  <si>
    <t>LABOUR DESCRIPTION</t>
  </si>
  <si>
    <t>Day Shift Hourly Rate</t>
  </si>
  <si>
    <t>Standby Hourly Rate</t>
  </si>
  <si>
    <t>Operator</t>
  </si>
  <si>
    <t>N/A</t>
  </si>
  <si>
    <t>Trades Assistant</t>
  </si>
  <si>
    <t xml:space="preserve">Poly Welder </t>
  </si>
  <si>
    <t>Supervisor</t>
  </si>
  <si>
    <t>Project Manager</t>
  </si>
  <si>
    <t>Administrator</t>
  </si>
  <si>
    <t>AIC Technician</t>
  </si>
  <si>
    <t>Dayworks Plant &amp; Equipment Rates</t>
  </si>
  <si>
    <t>PLANT/EQUIPMENT DESCRIPTION</t>
  </si>
  <si>
    <t>Size/
Capacity</t>
  </si>
  <si>
    <t>Operating Hourly Rate (exc operator)</t>
  </si>
  <si>
    <t>Standby Hourly Rate (exc operator)</t>
  </si>
  <si>
    <t>Owned/
Hired</t>
  </si>
  <si>
    <t>Light 4WD Vehicle - D/Cab Ute</t>
  </si>
  <si>
    <t>Owned</t>
  </si>
  <si>
    <t>IT Loader</t>
  </si>
  <si>
    <t>Hired</t>
  </si>
  <si>
    <t xml:space="preserve">35t Excavator </t>
  </si>
  <si>
    <t>2000l fire fighting Trailer</t>
  </si>
  <si>
    <t>6x4 tip truck</t>
  </si>
  <si>
    <t>Plate compactor</t>
  </si>
  <si>
    <t>TracStar 900 Polywelding Machine c/w dies</t>
  </si>
  <si>
    <t>HF350 Polywelding Machine c/w dies</t>
  </si>
  <si>
    <t>HF630 Polywelding Machine c/w dies</t>
  </si>
  <si>
    <t>1500l fuel Trailer</t>
  </si>
  <si>
    <t>Shindawa 15kVa Diesel Genset/Welder</t>
  </si>
  <si>
    <t>Various</t>
  </si>
  <si>
    <t>A4.1</t>
  </si>
  <si>
    <t>Total Man Nights Required (Accomodation &amp; Messing)</t>
  </si>
  <si>
    <t>A4.2</t>
  </si>
  <si>
    <t>Peak contractor manning per day</t>
  </si>
  <si>
    <t>6-10</t>
  </si>
  <si>
    <t>A4.3</t>
  </si>
  <si>
    <t>3;1</t>
  </si>
  <si>
    <t>Propose 3;1 drive in drive out Rolling roster</t>
  </si>
  <si>
    <t>A4.4</t>
  </si>
  <si>
    <t>434</t>
  </si>
  <si>
    <t xml:space="preserve">Weather Standdown </t>
  </si>
  <si>
    <t>Weather Standdown Personnel &amp; Equipment</t>
  </si>
  <si>
    <t>Standown</t>
  </si>
  <si>
    <t>3000m of 560 PN8 PE100 SDR21</t>
  </si>
  <si>
    <t>14,800m of 560 PN6.3 PE100 SDR26.</t>
  </si>
  <si>
    <t xml:space="preserve">Stand Pipe Option 1 316SS sch 40 </t>
  </si>
  <si>
    <t>Each</t>
  </si>
  <si>
    <t>Stand Pipe Off Take Tee 560-110</t>
  </si>
  <si>
    <t>Aditional Drain Off Take 560-355</t>
  </si>
  <si>
    <t>3,200m of 560 PN10 PE100 SDR21</t>
  </si>
  <si>
    <t>Road Crossings x 10</t>
  </si>
  <si>
    <t>ARV Tie In's 560</t>
  </si>
  <si>
    <t>Flush Water Tie In</t>
  </si>
  <si>
    <t xml:space="preserve">Earth Mounding </t>
  </si>
  <si>
    <t>Flow meters/Actuated Valve/Scour Drain Tee</t>
  </si>
  <si>
    <t xml:space="preserve">80 nights per person </t>
  </si>
  <si>
    <t xml:space="preserve"> Install 2 x Standpipe</t>
  </si>
  <si>
    <t>Unloading of Pipe 58 trucks</t>
  </si>
  <si>
    <t>Freight of pipe 58 Trailers perth</t>
  </si>
  <si>
    <t>stable at 6</t>
  </si>
  <si>
    <t xml:space="preserve">Cost Asscociated with Pre contract legal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</si>
</sst>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"/>
    <numFmt numFmtId="166" formatCode="[$-C09]dd\-mmm\-yy;@"/>
    <numFmt numFmtId="167" formatCode="_-* #,##0_-;\-* #,##0_-;_-* &quot;-&quot;??_-;_-@_-"/>
    <numFmt numFmtId="168" formatCode="0.000%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0"/>
      <color rgb="FFFF000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i/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3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166" fontId="5" fillId="0" borderId="0"/>
    <xf numFmtId="164" fontId="2" fillId="0" borderId="0" applyFont="0" applyFill="0" applyBorder="0" applyAlignment="0" applyProtection="0"/>
    <xf numFmtId="166" fontId="6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37" fontId="2" fillId="0" borderId="0" applyFont="0" applyFill="0" applyBorder="0" applyAlignment="0"/>
  </cellStyleXfs>
  <cellXfs count="111">
    <xf numFmtId="0" fontId="0" fillId="0" borderId="0" xfId="0"/>
    <xf numFmtId="0" fontId="0" fillId="0" borderId="0" xfId="0" applyAlignment="1">
      <alignment vertical="center"/>
    </xf>
    <xf numFmtId="49" fontId="9" fillId="0" borderId="0" xfId="4" applyNumberFormat="1" applyFont="1" applyAlignment="1">
      <alignment vertical="center"/>
    </xf>
    <xf numFmtId="0" fontId="10" fillId="0" borderId="0" xfId="2" applyFont="1" applyAlignment="1">
      <alignment vertical="center"/>
    </xf>
    <xf numFmtId="49" fontId="11" fillId="2" borderId="5" xfId="2" applyNumberFormat="1" applyFont="1" applyFill="1" applyBorder="1" applyAlignment="1">
      <alignment vertical="center" wrapText="1"/>
    </xf>
    <xf numFmtId="0" fontId="11" fillId="2" borderId="1" xfId="2" applyFont="1" applyFill="1" applyBorder="1" applyAlignment="1">
      <alignment vertical="center"/>
    </xf>
    <xf numFmtId="14" fontId="11" fillId="0" borderId="1" xfId="3" applyNumberFormat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/>
    </xf>
    <xf numFmtId="167" fontId="9" fillId="3" borderId="4" xfId="8" applyNumberFormat="1" applyFont="1" applyFill="1" applyBorder="1" applyAlignment="1">
      <alignment horizontal="center" vertical="center"/>
    </xf>
    <xf numFmtId="43" fontId="9" fillId="3" borderId="4" xfId="8" applyFont="1" applyFill="1" applyBorder="1" applyAlignment="1">
      <alignment horizontal="center" vertical="center"/>
    </xf>
    <xf numFmtId="44" fontId="9" fillId="3" borderId="4" xfId="3" applyFont="1" applyFill="1" applyBorder="1" applyAlignment="1">
      <alignment horizontal="center" vertical="center"/>
    </xf>
    <xf numFmtId="166" fontId="9" fillId="3" borderId="10" xfId="6" applyFont="1" applyFill="1" applyBorder="1" applyAlignment="1">
      <alignment horizontal="left" vertical="center"/>
    </xf>
    <xf numFmtId="165" fontId="9" fillId="0" borderId="3" xfId="6" applyNumberFormat="1" applyFont="1" applyBorder="1" applyAlignment="1">
      <alignment horizontal="left" vertical="center"/>
    </xf>
    <xf numFmtId="166" fontId="9" fillId="0" borderId="6" xfId="6" applyFont="1" applyBorder="1" applyAlignment="1">
      <alignment vertical="center"/>
    </xf>
    <xf numFmtId="167" fontId="9" fillId="0" borderId="4" xfId="8" applyNumberFormat="1" applyFont="1" applyFill="1" applyBorder="1" applyAlignment="1">
      <alignment horizontal="center" vertical="center"/>
    </xf>
    <xf numFmtId="43" fontId="9" fillId="0" borderId="4" xfId="8" applyFont="1" applyFill="1" applyBorder="1" applyAlignment="1">
      <alignment horizontal="center" vertical="center"/>
    </xf>
    <xf numFmtId="44" fontId="9" fillId="0" borderId="4" xfId="3" applyFont="1" applyFill="1" applyBorder="1" applyAlignment="1">
      <alignment horizontal="center" vertical="center"/>
    </xf>
    <xf numFmtId="166" fontId="9" fillId="0" borderId="10" xfId="6" applyFont="1" applyBorder="1" applyAlignment="1">
      <alignment horizontal="left" vertical="center"/>
    </xf>
    <xf numFmtId="44" fontId="11" fillId="0" borderId="2" xfId="1" applyFont="1" applyFill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0" fillId="0" borderId="0" xfId="2" applyFont="1" applyAlignment="1">
      <alignment horizontal="right" vertical="center"/>
    </xf>
    <xf numFmtId="43" fontId="10" fillId="0" borderId="0" xfId="2" applyNumberFormat="1" applyFont="1" applyAlignment="1">
      <alignment horizontal="center" vertical="center"/>
    </xf>
    <xf numFmtId="167" fontId="10" fillId="0" borderId="0" xfId="2" applyNumberFormat="1" applyFont="1" applyAlignment="1">
      <alignment vertical="center"/>
    </xf>
    <xf numFmtId="0" fontId="10" fillId="0" borderId="0" xfId="2" applyFont="1" applyAlignment="1">
      <alignment horizontal="center" vertical="center"/>
    </xf>
    <xf numFmtId="3" fontId="10" fillId="0" borderId="0" xfId="2" applyNumberFormat="1" applyFont="1" applyAlignment="1">
      <alignment horizontal="center" vertical="center"/>
    </xf>
    <xf numFmtId="167" fontId="10" fillId="0" borderId="0" xfId="2" applyNumberFormat="1" applyFont="1" applyAlignment="1">
      <alignment horizontal="center" vertical="center"/>
    </xf>
    <xf numFmtId="168" fontId="13" fillId="0" borderId="0" xfId="2" applyNumberFormat="1" applyFont="1" applyAlignment="1">
      <alignment horizontal="center" vertical="center"/>
    </xf>
    <xf numFmtId="43" fontId="10" fillId="0" borderId="0" xfId="2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5" fillId="3" borderId="0" xfId="0" applyFont="1" applyFill="1" applyAlignment="1">
      <alignment vertical="center"/>
    </xf>
    <xf numFmtId="0" fontId="11" fillId="2" borderId="5" xfId="2" applyFont="1" applyFill="1" applyBorder="1" applyAlignment="1">
      <alignment vertical="center"/>
    </xf>
    <xf numFmtId="165" fontId="9" fillId="0" borderId="16" xfId="6" applyNumberFormat="1" applyFont="1" applyBorder="1" applyAlignment="1">
      <alignment horizontal="left" vertical="center"/>
    </xf>
    <xf numFmtId="166" fontId="9" fillId="0" borderId="15" xfId="6" applyFont="1" applyBorder="1" applyAlignment="1">
      <alignment vertical="center"/>
    </xf>
    <xf numFmtId="44" fontId="9" fillId="0" borderId="17" xfId="1" applyFont="1" applyFill="1" applyBorder="1" applyAlignment="1">
      <alignment horizontal="center" vertical="center"/>
    </xf>
    <xf numFmtId="166" fontId="9" fillId="0" borderId="18" xfId="6" applyFont="1" applyBorder="1" applyAlignment="1">
      <alignment horizontal="left" vertical="center"/>
    </xf>
    <xf numFmtId="44" fontId="9" fillId="0" borderId="4" xfId="1" applyFont="1" applyFill="1" applyBorder="1" applyAlignment="1">
      <alignment horizontal="center" vertical="center"/>
    </xf>
    <xf numFmtId="166" fontId="9" fillId="0" borderId="12" xfId="6" applyFont="1" applyBorder="1" applyAlignment="1">
      <alignment vertical="center"/>
    </xf>
    <xf numFmtId="44" fontId="9" fillId="0" borderId="13" xfId="1" applyFont="1" applyFill="1" applyBorder="1" applyAlignment="1">
      <alignment horizontal="center" vertical="center"/>
    </xf>
    <xf numFmtId="166" fontId="9" fillId="0" borderId="14" xfId="6" applyFont="1" applyBorder="1" applyAlignment="1">
      <alignment horizontal="left" vertical="center"/>
    </xf>
    <xf numFmtId="49" fontId="11" fillId="0" borderId="0" xfId="4" applyNumberFormat="1" applyFont="1" applyAlignment="1">
      <alignment horizontal="center" vertical="center"/>
    </xf>
    <xf numFmtId="49" fontId="9" fillId="0" borderId="17" xfId="1" applyNumberFormat="1" applyFont="1" applyFill="1" applyBorder="1" applyAlignment="1">
      <alignment horizontal="center" vertical="center"/>
    </xf>
    <xf numFmtId="49" fontId="9" fillId="0" borderId="4" xfId="1" applyNumberFormat="1" applyFont="1" applyFill="1" applyBorder="1" applyAlignment="1">
      <alignment horizontal="center" vertical="center"/>
    </xf>
    <xf numFmtId="49" fontId="9" fillId="0" borderId="13" xfId="1" applyNumberFormat="1" applyFont="1" applyFill="1" applyBorder="1" applyAlignment="1">
      <alignment horizontal="center" vertical="center"/>
    </xf>
    <xf numFmtId="165" fontId="9" fillId="0" borderId="24" xfId="6" applyNumberFormat="1" applyFont="1" applyBorder="1" applyAlignment="1">
      <alignment horizontal="left" vertical="center"/>
    </xf>
    <xf numFmtId="49" fontId="11" fillId="2" borderId="5" xfId="2" applyNumberFormat="1" applyFont="1" applyFill="1" applyBorder="1" applyAlignment="1">
      <alignment horizontal="center" vertical="center" wrapText="1"/>
    </xf>
    <xf numFmtId="165" fontId="11" fillId="3" borderId="3" xfId="6" applyNumberFormat="1" applyFont="1" applyFill="1" applyBorder="1" applyAlignment="1">
      <alignment horizontal="center" vertical="center"/>
    </xf>
    <xf numFmtId="165" fontId="9" fillId="0" borderId="3" xfId="6" applyNumberFormat="1" applyFont="1" applyBorder="1" applyAlignment="1">
      <alignment horizontal="center" vertical="center"/>
    </xf>
    <xf numFmtId="166" fontId="9" fillId="0" borderId="10" xfId="6" applyFont="1" applyBorder="1" applyAlignment="1">
      <alignment horizontal="left" vertical="center" wrapText="1"/>
    </xf>
    <xf numFmtId="44" fontId="18" fillId="0" borderId="0" xfId="0" applyNumberFormat="1" applyFont="1" applyAlignment="1">
      <alignment horizontal="center"/>
    </xf>
    <xf numFmtId="166" fontId="9" fillId="3" borderId="28" xfId="6" applyFont="1" applyFill="1" applyBorder="1" applyAlignment="1">
      <alignment horizontal="left" vertical="center"/>
    </xf>
    <xf numFmtId="166" fontId="9" fillId="0" borderId="28" xfId="6" applyFont="1" applyBorder="1" applyAlignment="1">
      <alignment horizontal="left" vertical="center"/>
    </xf>
    <xf numFmtId="44" fontId="9" fillId="0" borderId="29" xfId="3" applyFont="1" applyFill="1" applyBorder="1" applyAlignment="1">
      <alignment horizontal="center" vertical="center"/>
    </xf>
    <xf numFmtId="44" fontId="9" fillId="3" borderId="30" xfId="3" applyFont="1" applyFill="1" applyBorder="1" applyAlignment="1">
      <alignment horizontal="center" vertical="center"/>
    </xf>
    <xf numFmtId="44" fontId="19" fillId="0" borderId="32" xfId="0" applyNumberFormat="1" applyFont="1" applyBorder="1" applyAlignment="1">
      <alignment horizontal="center"/>
    </xf>
    <xf numFmtId="165" fontId="9" fillId="0" borderId="33" xfId="6" applyNumberFormat="1" applyFont="1" applyBorder="1" applyAlignment="1">
      <alignment horizontal="center" vertical="center"/>
    </xf>
    <xf numFmtId="165" fontId="11" fillId="3" borderId="34" xfId="6" applyNumberFormat="1" applyFont="1" applyFill="1" applyBorder="1" applyAlignment="1">
      <alignment horizontal="left" vertical="center"/>
    </xf>
    <xf numFmtId="166" fontId="9" fillId="0" borderId="31" xfId="6" applyFont="1" applyBorder="1" applyAlignment="1">
      <alignment vertical="center"/>
    </xf>
    <xf numFmtId="43" fontId="9" fillId="3" borderId="35" xfId="8" applyFont="1" applyFill="1" applyBorder="1" applyAlignment="1">
      <alignment horizontal="center" vertical="center"/>
    </xf>
    <xf numFmtId="0" fontId="19" fillId="0" borderId="0" xfId="0" applyFont="1"/>
    <xf numFmtId="0" fontId="19" fillId="0" borderId="27" xfId="0" applyFont="1" applyBorder="1"/>
    <xf numFmtId="165" fontId="9" fillId="0" borderId="33" xfId="6" applyNumberFormat="1" applyFont="1" applyBorder="1" applyAlignment="1">
      <alignment horizontal="left" vertical="center"/>
    </xf>
    <xf numFmtId="49" fontId="9" fillId="0" borderId="8" xfId="1" applyNumberFormat="1" applyFont="1" applyFill="1" applyBorder="1" applyAlignment="1">
      <alignment horizontal="center" vertical="center"/>
    </xf>
    <xf numFmtId="166" fontId="9" fillId="0" borderId="36" xfId="6" applyFont="1" applyBorder="1" applyAlignment="1">
      <alignment vertical="center"/>
    </xf>
    <xf numFmtId="167" fontId="9" fillId="0" borderId="29" xfId="8" applyNumberFormat="1" applyFont="1" applyFill="1" applyBorder="1" applyAlignment="1">
      <alignment horizontal="center" vertical="center"/>
    </xf>
    <xf numFmtId="43" fontId="9" fillId="0" borderId="29" xfId="8" applyFont="1" applyFill="1" applyBorder="1" applyAlignment="1">
      <alignment horizontal="center" vertical="center"/>
    </xf>
    <xf numFmtId="167" fontId="9" fillId="0" borderId="37" xfId="8" applyNumberFormat="1" applyFont="1" applyFill="1" applyBorder="1" applyAlignment="1">
      <alignment horizontal="center" vertical="center"/>
    </xf>
    <xf numFmtId="43" fontId="9" fillId="0" borderId="37" xfId="8" applyFont="1" applyFill="1" applyBorder="1" applyAlignment="1">
      <alignment horizontal="center" vertical="center"/>
    </xf>
    <xf numFmtId="0" fontId="19" fillId="0" borderId="38" xfId="0" applyFont="1" applyBorder="1" applyAlignment="1">
      <alignment wrapText="1"/>
    </xf>
    <xf numFmtId="167" fontId="9" fillId="3" borderId="30" xfId="8" applyNumberFormat="1" applyFont="1" applyFill="1" applyBorder="1" applyAlignment="1">
      <alignment horizontal="center" vertical="center"/>
    </xf>
    <xf numFmtId="44" fontId="19" fillId="0" borderId="32" xfId="0" applyNumberFormat="1" applyFont="1" applyBorder="1" applyAlignment="1">
      <alignment horizontal="center" vertical="center"/>
    </xf>
    <xf numFmtId="43" fontId="9" fillId="3" borderId="30" xfId="8" applyFont="1" applyFill="1" applyBorder="1" applyAlignment="1">
      <alignment horizontal="center" vertical="center"/>
    </xf>
    <xf numFmtId="167" fontId="9" fillId="3" borderId="39" xfId="8" applyNumberFormat="1" applyFont="1" applyFill="1" applyBorder="1" applyAlignment="1">
      <alignment horizontal="center" vertical="center"/>
    </xf>
    <xf numFmtId="165" fontId="19" fillId="0" borderId="37" xfId="0" applyNumberFormat="1" applyFont="1" applyBorder="1" applyAlignment="1">
      <alignment horizontal="right"/>
    </xf>
    <xf numFmtId="43" fontId="9" fillId="3" borderId="39" xfId="8" applyFont="1" applyFill="1" applyBorder="1" applyAlignment="1">
      <alignment horizontal="center" vertical="center"/>
    </xf>
    <xf numFmtId="44" fontId="9" fillId="3" borderId="39" xfId="3" applyFont="1" applyFill="1" applyBorder="1" applyAlignment="1">
      <alignment horizontal="center" vertical="center"/>
    </xf>
    <xf numFmtId="44" fontId="9" fillId="0" borderId="37" xfId="3" applyFont="1" applyFill="1" applyBorder="1" applyAlignment="1">
      <alignment horizontal="center" vertical="center"/>
    </xf>
    <xf numFmtId="166" fontId="11" fillId="0" borderId="6" xfId="6" applyFont="1" applyBorder="1" applyAlignment="1">
      <alignment vertical="center"/>
    </xf>
    <xf numFmtId="167" fontId="11" fillId="0" borderId="37" xfId="8" applyNumberFormat="1" applyFont="1" applyFill="1" applyBorder="1" applyAlignment="1">
      <alignment horizontal="center" vertical="center"/>
    </xf>
    <xf numFmtId="43" fontId="11" fillId="0" borderId="37" xfId="8" applyFont="1" applyFill="1" applyBorder="1" applyAlignment="1">
      <alignment horizontal="center" vertical="center"/>
    </xf>
    <xf numFmtId="44" fontId="11" fillId="0" borderId="32" xfId="3" applyFont="1" applyFill="1" applyBorder="1" applyAlignment="1">
      <alignment horizontal="center" vertical="center"/>
    </xf>
    <xf numFmtId="44" fontId="9" fillId="0" borderId="32" xfId="0" applyNumberFormat="1" applyFont="1" applyBorder="1" applyAlignment="1">
      <alignment horizontal="center" vertical="center"/>
    </xf>
    <xf numFmtId="166" fontId="9" fillId="0" borderId="37" xfId="6" applyFont="1" applyBorder="1" applyAlignment="1">
      <alignment vertical="center"/>
    </xf>
    <xf numFmtId="0" fontId="19" fillId="0" borderId="37" xfId="0" applyFont="1" applyBorder="1" applyAlignment="1">
      <alignment wrapText="1"/>
    </xf>
    <xf numFmtId="165" fontId="11" fillId="3" borderId="40" xfId="6" applyNumberFormat="1" applyFont="1" applyFill="1" applyBorder="1" applyAlignment="1">
      <alignment horizontal="left" vertical="center"/>
    </xf>
    <xf numFmtId="166" fontId="16" fillId="0" borderId="37" xfId="6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7" fillId="0" borderId="37" xfId="0" applyFont="1" applyBorder="1" applyAlignment="1">
      <alignment wrapText="1"/>
    </xf>
    <xf numFmtId="0" fontId="9" fillId="0" borderId="38" xfId="0" applyFont="1" applyBorder="1" applyAlignment="1">
      <alignment wrapText="1"/>
    </xf>
    <xf numFmtId="0" fontId="9" fillId="0" borderId="38" xfId="0" applyFont="1" applyBorder="1" applyAlignment="1">
      <alignment vertical="center" wrapText="1"/>
    </xf>
    <xf numFmtId="0" fontId="9" fillId="0" borderId="37" xfId="0" applyFont="1" applyBorder="1" applyAlignment="1">
      <alignment wrapText="1"/>
    </xf>
    <xf numFmtId="49" fontId="11" fillId="0" borderId="0" xfId="4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1" fillId="0" borderId="5" xfId="2" applyFont="1" applyBorder="1" applyAlignment="1">
      <alignment horizontal="right" vertical="center"/>
    </xf>
    <xf numFmtId="0" fontId="11" fillId="0" borderId="7" xfId="2" applyFont="1" applyBorder="1" applyAlignment="1">
      <alignment horizontal="right" vertical="center"/>
    </xf>
    <xf numFmtId="0" fontId="11" fillId="0" borderId="9" xfId="2" applyFont="1" applyBorder="1" applyAlignment="1">
      <alignment horizontal="right" vertical="center"/>
    </xf>
    <xf numFmtId="0" fontId="12" fillId="0" borderId="19" xfId="2" applyFont="1" applyBorder="1" applyAlignment="1">
      <alignment vertical="center"/>
    </xf>
    <xf numFmtId="0" fontId="3" fillId="0" borderId="0" xfId="0" applyFont="1" applyAlignment="1">
      <alignment vertical="center"/>
    </xf>
    <xf numFmtId="49" fontId="14" fillId="0" borderId="0" xfId="4" applyNumberFormat="1" applyFont="1" applyAlignment="1">
      <alignment vertical="center"/>
    </xf>
    <xf numFmtId="0" fontId="11" fillId="2" borderId="5" xfId="2" applyFont="1" applyFill="1" applyBorder="1" applyAlignment="1">
      <alignment vertical="center"/>
    </xf>
    <xf numFmtId="0" fontId="11" fillId="2" borderId="7" xfId="2" applyFont="1" applyFill="1" applyBorder="1" applyAlignment="1">
      <alignment vertical="center"/>
    </xf>
    <xf numFmtId="0" fontId="11" fillId="2" borderId="20" xfId="2" applyFont="1" applyFill="1" applyBorder="1" applyAlignment="1">
      <alignment vertical="center"/>
    </xf>
    <xf numFmtId="166" fontId="9" fillId="0" borderId="15" xfId="6" applyFont="1" applyBorder="1" applyAlignment="1">
      <alignment vertical="center"/>
    </xf>
    <xf numFmtId="166" fontId="9" fillId="0" borderId="21" xfId="6" applyFont="1" applyBorder="1" applyAlignment="1">
      <alignment vertical="center"/>
    </xf>
    <xf numFmtId="166" fontId="9" fillId="0" borderId="22" xfId="6" applyFont="1" applyBorder="1" applyAlignment="1">
      <alignment vertical="center"/>
    </xf>
    <xf numFmtId="166" fontId="9" fillId="0" borderId="6" xfId="6" applyFont="1" applyBorder="1" applyAlignment="1">
      <alignment vertical="center"/>
    </xf>
    <xf numFmtId="166" fontId="9" fillId="0" borderId="23" xfId="6" applyFont="1" applyBorder="1" applyAlignment="1">
      <alignment vertical="center"/>
    </xf>
    <xf numFmtId="166" fontId="9" fillId="0" borderId="8" xfId="6" applyFont="1" applyBorder="1" applyAlignment="1">
      <alignment vertical="center"/>
    </xf>
    <xf numFmtId="166" fontId="9" fillId="0" borderId="12" xfId="6" applyFont="1" applyBorder="1" applyAlignment="1">
      <alignment vertical="center"/>
    </xf>
    <xf numFmtId="166" fontId="9" fillId="0" borderId="25" xfId="6" applyFont="1" applyBorder="1" applyAlignment="1">
      <alignment vertical="center"/>
    </xf>
    <xf numFmtId="166" fontId="9" fillId="0" borderId="26" xfId="6" applyFont="1" applyBorder="1" applyAlignment="1">
      <alignment vertical="center"/>
    </xf>
  </cellXfs>
  <cellStyles count="11">
    <cellStyle name="Comma 14" xfId="5" xr:uid="{00000000-0005-0000-0000-000000000000}"/>
    <cellStyle name="Comma 2" xfId="8" xr:uid="{00000000-0005-0000-0000-000001000000}"/>
    <cellStyle name="Currency" xfId="1" builtinId="4"/>
    <cellStyle name="Currency 2" xfId="3" xr:uid="{00000000-0005-0000-0000-000003000000}"/>
    <cellStyle name="Currency 38" xfId="7" xr:uid="{00000000-0005-0000-0000-000004000000}"/>
    <cellStyle name="Normal" xfId="0" builtinId="0"/>
    <cellStyle name="Normal 2" xfId="9" xr:uid="{00000000-0005-0000-0000-000007000000}"/>
    <cellStyle name="Normal 3" xfId="2" xr:uid="{00000000-0005-0000-0000-000008000000}"/>
    <cellStyle name="Normal 4" xfId="4" xr:uid="{00000000-0005-0000-0000-000009000000}"/>
    <cellStyle name="Normal 93" xfId="6" xr:uid="{00000000-0005-0000-0000-00000A000000}"/>
    <cellStyle name="SumRep" xfId="10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1209675</xdr:colOff>
      <xdr:row>0</xdr:row>
      <xdr:rowOff>180975</xdr:rowOff>
    </xdr:from>
    <xdr:to>
      <xdr:col>7</xdr:col>
      <xdr:colOff>514350</xdr:colOff>
      <xdr:row>3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977038-22CE-E9C2-C34B-1FED5FFB7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0475" y="180975"/>
          <a:ext cx="33051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topLeftCell="A37" zoomScale="85" zoomScaleNormal="85" workbookViewId="0">
      <selection activeCell="B42" sqref="B42"/>
    </sheetView>
  </sheetViews>
  <sheetFormatPr defaultColWidth="9.109375" defaultRowHeight="13.2" x14ac:dyDescent="0.25"/>
  <cols>
    <col min="1" max="1" width="7.33203125" style="1" customWidth="1"/>
    <col min="2" max="2" width="52" style="1" customWidth="1"/>
    <col min="3" max="3" width="7.33203125" style="28" customWidth="1"/>
    <col min="4" max="4" width="14.44140625" style="1" customWidth="1"/>
    <col min="5" max="5" width="15.88671875" style="1" bestFit="1" customWidth="1"/>
    <col min="6" max="6" width="25.109375" style="1" customWidth="1"/>
    <col min="7" max="7" width="34.88671875" style="1" customWidth="1"/>
    <col min="8" max="10" width="9.109375" style="1"/>
    <col min="11" max="11" width="10.44140625" style="1" bestFit="1" customWidth="1"/>
    <col min="12" max="12" width="9.109375" style="1"/>
    <col min="13" max="13" width="9.109375" style="1" customWidth="1"/>
    <col min="14" max="16384" width="9.109375" style="1"/>
  </cols>
  <sheetData>
    <row r="1" spans="1:7" ht="31.2" customHeight="1" x14ac:dyDescent="0.25">
      <c r="A1" s="97" t="s">
        <v>0</v>
      </c>
      <c r="B1" s="97"/>
      <c r="C1" s="97"/>
      <c r="D1" s="97"/>
      <c r="E1" s="97"/>
      <c r="F1" s="97"/>
      <c r="G1" s="92" t="s">
        <v>1</v>
      </c>
    </row>
    <row r="2" spans="1:7" ht="31.2" customHeight="1" x14ac:dyDescent="0.25">
      <c r="A2" s="98" t="s">
        <v>2</v>
      </c>
      <c r="B2" s="98"/>
      <c r="C2" s="98"/>
      <c r="D2" s="98"/>
      <c r="E2" s="98"/>
      <c r="F2" s="98"/>
      <c r="G2" s="92"/>
    </row>
    <row r="3" spans="1:7" ht="31.2" customHeight="1" x14ac:dyDescent="0.25">
      <c r="A3" s="98" t="s">
        <v>3</v>
      </c>
      <c r="B3" s="98"/>
      <c r="C3" s="98"/>
      <c r="D3" s="98"/>
      <c r="E3" s="98"/>
      <c r="F3" s="98"/>
      <c r="G3" s="92"/>
    </row>
    <row r="4" spans="1:7" ht="14.4" thickBot="1" x14ac:dyDescent="0.3">
      <c r="A4" s="2"/>
      <c r="B4" s="3"/>
      <c r="C4" s="91"/>
      <c r="D4" s="91"/>
      <c r="E4" s="91"/>
      <c r="F4" s="91"/>
      <c r="G4" s="3"/>
    </row>
    <row r="5" spans="1:7" s="29" customFormat="1" ht="42" thickBot="1" x14ac:dyDescent="0.3">
      <c r="A5" s="45" t="s">
        <v>4</v>
      </c>
      <c r="B5" s="5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7" t="s">
        <v>10</v>
      </c>
    </row>
    <row r="6" spans="1:7" s="29" customFormat="1" ht="22.5" customHeight="1" x14ac:dyDescent="0.25">
      <c r="A6" s="46">
        <v>1</v>
      </c>
      <c r="B6" s="30" t="s">
        <v>11</v>
      </c>
      <c r="C6" s="8"/>
      <c r="D6" s="8"/>
      <c r="E6" s="9"/>
      <c r="F6" s="10">
        <f>SUM(F7:F13)</f>
        <v>269157</v>
      </c>
      <c r="G6" s="11"/>
    </row>
    <row r="7" spans="1:7" s="29" customFormat="1" ht="32.25" customHeight="1" x14ac:dyDescent="0.25">
      <c r="A7" s="47">
        <f>A6+0.1</f>
        <v>1.1000000000000001</v>
      </c>
      <c r="B7" s="87" t="s">
        <v>12</v>
      </c>
      <c r="C7" s="14">
        <v>1</v>
      </c>
      <c r="D7" s="14" t="s">
        <v>13</v>
      </c>
      <c r="E7" s="15">
        <v>80</v>
      </c>
      <c r="F7" s="16">
        <v>243432</v>
      </c>
      <c r="G7" s="17"/>
    </row>
    <row r="8" spans="1:7" s="29" customFormat="1" ht="28.5" customHeight="1" x14ac:dyDescent="0.25">
      <c r="A8" s="47">
        <f t="shared" ref="A8:A13" si="0">A7+0.1</f>
        <v>1.2000000000000002</v>
      </c>
      <c r="B8" s="82" t="s">
        <v>14</v>
      </c>
      <c r="C8" s="14">
        <v>1</v>
      </c>
      <c r="D8" s="14" t="s">
        <v>13</v>
      </c>
      <c r="E8" s="15">
        <v>80</v>
      </c>
      <c r="F8" s="16">
        <v>25725</v>
      </c>
      <c r="G8" s="48" t="s">
        <v>15</v>
      </c>
    </row>
    <row r="9" spans="1:7" s="29" customFormat="1" ht="22.5" customHeight="1" x14ac:dyDescent="0.25">
      <c r="A9" s="47">
        <f t="shared" si="0"/>
        <v>1.3000000000000003</v>
      </c>
      <c r="B9" s="82"/>
      <c r="C9" s="14"/>
      <c r="D9" s="14"/>
      <c r="E9" s="15"/>
      <c r="F9" s="16">
        <f>C9*E9</f>
        <v>0</v>
      </c>
      <c r="G9" s="17"/>
    </row>
    <row r="10" spans="1:7" s="29" customFormat="1" ht="22.5" customHeight="1" x14ac:dyDescent="0.25">
      <c r="A10" s="47">
        <f t="shared" si="0"/>
        <v>1.4000000000000004</v>
      </c>
      <c r="B10" s="82"/>
      <c r="C10" s="14"/>
      <c r="D10" s="14"/>
      <c r="E10" s="15"/>
      <c r="F10" s="16">
        <f>C10*E10</f>
        <v>0</v>
      </c>
      <c r="G10" s="17"/>
    </row>
    <row r="11" spans="1:7" s="29" customFormat="1" ht="22.5" customHeight="1" x14ac:dyDescent="0.25">
      <c r="A11" s="47">
        <f t="shared" si="0"/>
        <v>1.5000000000000004</v>
      </c>
      <c r="B11" s="82"/>
      <c r="C11" s="14"/>
      <c r="D11" s="14"/>
      <c r="E11" s="15"/>
      <c r="F11" s="16">
        <f t="shared" ref="F11:F13" si="1">C11*E11</f>
        <v>0</v>
      </c>
      <c r="G11" s="17"/>
    </row>
    <row r="12" spans="1:7" s="29" customFormat="1" ht="22.5" customHeight="1" x14ac:dyDescent="0.25">
      <c r="A12" s="47">
        <f t="shared" si="0"/>
        <v>1.6000000000000005</v>
      </c>
      <c r="B12" s="82"/>
      <c r="C12" s="14"/>
      <c r="D12" s="14"/>
      <c r="E12" s="15"/>
      <c r="F12" s="16">
        <f t="shared" ref="F12" si="2">C12*E12</f>
        <v>0</v>
      </c>
      <c r="G12" s="17"/>
    </row>
    <row r="13" spans="1:7" s="29" customFormat="1" ht="22.5" customHeight="1" x14ac:dyDescent="0.25">
      <c r="A13" s="47">
        <f t="shared" si="0"/>
        <v>1.7000000000000006</v>
      </c>
      <c r="B13" s="82"/>
      <c r="C13" s="14"/>
      <c r="D13" s="14"/>
      <c r="E13" s="15"/>
      <c r="F13" s="16">
        <f t="shared" si="1"/>
        <v>0</v>
      </c>
      <c r="G13" s="17"/>
    </row>
    <row r="14" spans="1:7" s="29" customFormat="1" ht="22.5" customHeight="1" x14ac:dyDescent="0.25">
      <c r="A14" s="46">
        <v>2</v>
      </c>
      <c r="B14" s="30" t="s">
        <v>16</v>
      </c>
      <c r="C14" s="8"/>
      <c r="D14" s="8"/>
      <c r="E14" s="9"/>
      <c r="F14" s="10">
        <f>SUM(F15:F20)</f>
        <v>1062859.3700000001</v>
      </c>
      <c r="G14" s="11"/>
    </row>
    <row r="15" spans="1:7" s="29" customFormat="1" ht="22.5" customHeight="1" x14ac:dyDescent="0.25">
      <c r="A15" s="47">
        <f>A14+0.1</f>
        <v>2.1</v>
      </c>
      <c r="B15" s="85" t="s">
        <v>17</v>
      </c>
      <c r="C15" s="14">
        <v>1</v>
      </c>
      <c r="D15" s="14" t="s">
        <v>13</v>
      </c>
      <c r="E15" s="16">
        <v>1001335.37</v>
      </c>
      <c r="F15" s="16">
        <v>1001335.37</v>
      </c>
      <c r="G15" s="17"/>
    </row>
    <row r="16" spans="1:7" s="29" customFormat="1" ht="22.5" customHeight="1" x14ac:dyDescent="0.25">
      <c r="A16" s="47">
        <f t="shared" ref="A16:A20" si="3">A15+0.1</f>
        <v>2.2000000000000002</v>
      </c>
      <c r="B16" s="82" t="s">
        <v>77</v>
      </c>
      <c r="C16" s="14">
        <v>2</v>
      </c>
      <c r="D16" s="14" t="s">
        <v>78</v>
      </c>
      <c r="E16" s="15">
        <v>18582</v>
      </c>
      <c r="F16" s="16">
        <f t="shared" ref="F16:F20" si="4">C16*E16</f>
        <v>37164</v>
      </c>
      <c r="G16" s="17" t="s">
        <v>18</v>
      </c>
    </row>
    <row r="17" spans="1:7" s="29" customFormat="1" ht="22.5" customHeight="1" x14ac:dyDescent="0.25">
      <c r="A17" s="47">
        <f t="shared" si="3"/>
        <v>2.3000000000000003</v>
      </c>
      <c r="B17" s="82" t="s">
        <v>79</v>
      </c>
      <c r="C17" s="14">
        <v>2</v>
      </c>
      <c r="D17" s="14" t="s">
        <v>78</v>
      </c>
      <c r="E17" s="15">
        <v>8390</v>
      </c>
      <c r="F17" s="16">
        <f t="shared" si="4"/>
        <v>16780</v>
      </c>
      <c r="G17" s="17"/>
    </row>
    <row r="18" spans="1:7" s="29" customFormat="1" ht="22.5" customHeight="1" x14ac:dyDescent="0.25">
      <c r="A18" s="47">
        <f t="shared" si="3"/>
        <v>2.4000000000000004</v>
      </c>
      <c r="B18" s="82" t="s">
        <v>80</v>
      </c>
      <c r="C18" s="14">
        <v>1</v>
      </c>
      <c r="D18" s="14" t="s">
        <v>78</v>
      </c>
      <c r="E18" s="15">
        <v>7580</v>
      </c>
      <c r="F18" s="16">
        <f t="shared" si="4"/>
        <v>7580</v>
      </c>
      <c r="G18" s="17"/>
    </row>
    <row r="19" spans="1:7" s="29" customFormat="1" ht="22.5" customHeight="1" x14ac:dyDescent="0.25">
      <c r="A19" s="47">
        <f t="shared" si="3"/>
        <v>2.5000000000000004</v>
      </c>
      <c r="B19" s="90"/>
      <c r="C19" s="14"/>
      <c r="D19" s="14"/>
      <c r="E19" s="15"/>
      <c r="F19" s="16"/>
      <c r="G19" s="17"/>
    </row>
    <row r="20" spans="1:7" s="29" customFormat="1" ht="22.5" customHeight="1" x14ac:dyDescent="0.25">
      <c r="A20" s="47">
        <f t="shared" si="3"/>
        <v>2.6000000000000005</v>
      </c>
      <c r="B20" s="83"/>
      <c r="C20" s="14"/>
      <c r="D20" s="14"/>
      <c r="E20" s="15"/>
      <c r="F20" s="16">
        <f t="shared" si="4"/>
        <v>0</v>
      </c>
      <c r="G20" s="17"/>
    </row>
    <row r="21" spans="1:7" s="29" customFormat="1" ht="22.5" customHeight="1" x14ac:dyDescent="0.25">
      <c r="A21" s="46">
        <v>3</v>
      </c>
      <c r="B21" s="84" t="s">
        <v>19</v>
      </c>
      <c r="C21" s="69"/>
      <c r="D21" s="69"/>
      <c r="E21" s="71"/>
      <c r="F21" s="53">
        <f>SUM(F22:F28)</f>
        <v>201942.44</v>
      </c>
      <c r="G21" s="11"/>
    </row>
    <row r="22" spans="1:7" s="29" customFormat="1" ht="22.5" customHeight="1" x14ac:dyDescent="0.25">
      <c r="A22" s="47">
        <f>A21+0.1</f>
        <v>3.1</v>
      </c>
      <c r="B22" s="85" t="s">
        <v>20</v>
      </c>
      <c r="C22" s="66">
        <v>1</v>
      </c>
      <c r="D22" s="66" t="s">
        <v>13</v>
      </c>
      <c r="E22" s="67">
        <v>1</v>
      </c>
      <c r="F22" s="76">
        <v>76510.720000000001</v>
      </c>
      <c r="G22" s="17"/>
    </row>
    <row r="23" spans="1:7" s="29" customFormat="1" ht="22.5" customHeight="1" x14ac:dyDescent="0.25">
      <c r="A23" s="47">
        <f t="shared" ref="A23:A28" si="5">A22+0.1</f>
        <v>3.2</v>
      </c>
      <c r="B23" s="82" t="s">
        <v>21</v>
      </c>
      <c r="C23" s="66">
        <v>1</v>
      </c>
      <c r="D23" s="66" t="s">
        <v>13</v>
      </c>
      <c r="E23" s="67">
        <v>1</v>
      </c>
      <c r="F23" s="76">
        <v>54367.72</v>
      </c>
      <c r="G23" s="17" t="s">
        <v>18</v>
      </c>
    </row>
    <row r="24" spans="1:7" s="29" customFormat="1" ht="22.5" customHeight="1" x14ac:dyDescent="0.25">
      <c r="A24" s="47">
        <f t="shared" si="5"/>
        <v>3.3000000000000003</v>
      </c>
      <c r="B24" s="82" t="s">
        <v>22</v>
      </c>
      <c r="C24" s="66">
        <v>1</v>
      </c>
      <c r="D24" s="66" t="s">
        <v>13</v>
      </c>
      <c r="E24" s="67">
        <v>1</v>
      </c>
      <c r="F24" s="76">
        <v>71064</v>
      </c>
      <c r="G24" s="17"/>
    </row>
    <row r="25" spans="1:7" s="29" customFormat="1" ht="22.5" customHeight="1" x14ac:dyDescent="0.25">
      <c r="A25" s="47">
        <f t="shared" si="5"/>
        <v>3.4000000000000004</v>
      </c>
      <c r="B25" s="82"/>
      <c r="C25" s="66"/>
      <c r="D25" s="66"/>
      <c r="E25" s="67"/>
      <c r="F25" s="76">
        <f t="shared" ref="F25:F27" si="6">C25*E25</f>
        <v>0</v>
      </c>
      <c r="G25" s="17"/>
    </row>
    <row r="26" spans="1:7" s="29" customFormat="1" ht="22.5" customHeight="1" x14ac:dyDescent="0.25">
      <c r="A26" s="47">
        <f t="shared" si="5"/>
        <v>3.5000000000000004</v>
      </c>
      <c r="B26" s="82"/>
      <c r="C26" s="66"/>
      <c r="D26" s="66"/>
      <c r="E26" s="67"/>
      <c r="F26" s="76">
        <f t="shared" si="6"/>
        <v>0</v>
      </c>
      <c r="G26" s="17"/>
    </row>
    <row r="27" spans="1:7" s="29" customFormat="1" ht="22.5" customHeight="1" x14ac:dyDescent="0.25">
      <c r="A27" s="47">
        <f t="shared" si="5"/>
        <v>3.6000000000000005</v>
      </c>
      <c r="B27" s="86"/>
      <c r="C27" s="66"/>
      <c r="D27" s="66"/>
      <c r="E27" s="67"/>
      <c r="F27" s="76">
        <f t="shared" si="6"/>
        <v>0</v>
      </c>
      <c r="G27" s="17"/>
    </row>
    <row r="28" spans="1:7" s="29" customFormat="1" ht="22.5" customHeight="1" x14ac:dyDescent="0.25">
      <c r="A28" s="47">
        <f t="shared" si="5"/>
        <v>3.7000000000000006</v>
      </c>
      <c r="B28" s="86"/>
      <c r="C28" s="66"/>
      <c r="D28" s="66"/>
      <c r="E28" s="67"/>
      <c r="F28" s="76">
        <f t="shared" ref="F28" si="7">C28*E28</f>
        <v>0</v>
      </c>
      <c r="G28" s="17"/>
    </row>
    <row r="29" spans="1:7" s="29" customFormat="1" ht="22.5" customHeight="1" x14ac:dyDescent="0.25">
      <c r="A29" s="46">
        <v>4</v>
      </c>
      <c r="B29" s="84" t="s">
        <v>23</v>
      </c>
      <c r="C29" s="72"/>
      <c r="D29" s="72"/>
      <c r="E29" s="74"/>
      <c r="F29" s="75">
        <f>SUM(F30:F40)</f>
        <v>789912.89999999979</v>
      </c>
      <c r="G29" s="11"/>
    </row>
    <row r="30" spans="1:7" s="29" customFormat="1" ht="22.5" customHeight="1" x14ac:dyDescent="0.25">
      <c r="A30" s="47">
        <f>A29+0.1</f>
        <v>4.0999999999999996</v>
      </c>
      <c r="B30" s="82" t="s">
        <v>89</v>
      </c>
      <c r="C30" s="66">
        <v>1</v>
      </c>
      <c r="D30" s="66" t="s">
        <v>24</v>
      </c>
      <c r="E30" s="67">
        <v>24</v>
      </c>
      <c r="F30" s="54">
        <v>85176</v>
      </c>
      <c r="G30" s="51"/>
    </row>
    <row r="31" spans="1:7" s="29" customFormat="1" ht="22.5" customHeight="1" x14ac:dyDescent="0.25">
      <c r="A31" s="47">
        <f t="shared" ref="A31:A40" si="8">A30+0.1</f>
        <v>4.1999999999999993</v>
      </c>
      <c r="B31" s="82" t="s">
        <v>75</v>
      </c>
      <c r="C31" s="66">
        <v>1</v>
      </c>
      <c r="D31" s="66" t="s">
        <v>24</v>
      </c>
      <c r="E31" s="67">
        <v>6</v>
      </c>
      <c r="F31" s="70">
        <v>49826.7</v>
      </c>
      <c r="G31" s="51"/>
    </row>
    <row r="32" spans="1:7" s="29" customFormat="1" ht="22.5" customHeight="1" x14ac:dyDescent="0.25">
      <c r="A32" s="47">
        <f t="shared" si="8"/>
        <v>4.2999999999999989</v>
      </c>
      <c r="B32" s="82" t="s">
        <v>76</v>
      </c>
      <c r="C32" s="66">
        <v>1</v>
      </c>
      <c r="D32" s="66" t="s">
        <v>24</v>
      </c>
      <c r="E32" s="67">
        <v>28</v>
      </c>
      <c r="F32" s="81">
        <v>298145.39999999997</v>
      </c>
      <c r="G32" s="51"/>
    </row>
    <row r="33" spans="1:11" s="29" customFormat="1" ht="22.5" customHeight="1" x14ac:dyDescent="0.25">
      <c r="A33" s="47">
        <f t="shared" si="8"/>
        <v>4.3999999999999986</v>
      </c>
      <c r="B33" s="82" t="s">
        <v>25</v>
      </c>
      <c r="C33" s="66">
        <v>1</v>
      </c>
      <c r="D33" s="66" t="s">
        <v>24</v>
      </c>
      <c r="E33" s="67">
        <v>2</v>
      </c>
      <c r="F33" s="81">
        <v>9147.5999999999985</v>
      </c>
      <c r="G33" s="51"/>
    </row>
    <row r="34" spans="1:11" s="29" customFormat="1" ht="22.5" customHeight="1" x14ac:dyDescent="0.25">
      <c r="A34" s="47">
        <f t="shared" si="8"/>
        <v>4.4999999999999982</v>
      </c>
      <c r="B34" s="82" t="s">
        <v>82</v>
      </c>
      <c r="C34" s="66">
        <v>1</v>
      </c>
      <c r="D34" s="66" t="s">
        <v>24</v>
      </c>
      <c r="E34" s="67">
        <v>16</v>
      </c>
      <c r="F34" s="70">
        <v>108595.19999999998</v>
      </c>
      <c r="G34" s="51"/>
    </row>
    <row r="35" spans="1:11" s="29" customFormat="1" ht="22.5" customHeight="1" x14ac:dyDescent="0.25">
      <c r="A35" s="47">
        <f t="shared" si="8"/>
        <v>4.5999999999999979</v>
      </c>
      <c r="B35" s="82" t="s">
        <v>83</v>
      </c>
      <c r="C35" s="66">
        <v>1</v>
      </c>
      <c r="D35" s="66" t="s">
        <v>24</v>
      </c>
      <c r="E35" s="67">
        <v>12</v>
      </c>
      <c r="F35" s="70">
        <v>62130.599999999991</v>
      </c>
      <c r="G35" s="51"/>
    </row>
    <row r="36" spans="1:11" s="29" customFormat="1" ht="22.5" customHeight="1" x14ac:dyDescent="0.25">
      <c r="A36" s="47">
        <f t="shared" si="8"/>
        <v>4.6999999999999975</v>
      </c>
      <c r="B36" s="83" t="s">
        <v>84</v>
      </c>
      <c r="C36" s="66">
        <v>1</v>
      </c>
      <c r="D36" s="66" t="s">
        <v>24</v>
      </c>
      <c r="E36" s="73">
        <v>1.5</v>
      </c>
      <c r="F36" s="54">
        <v>6293.6999999999989</v>
      </c>
      <c r="G36" s="51"/>
    </row>
    <row r="37" spans="1:11" s="29" customFormat="1" ht="22.5" customHeight="1" x14ac:dyDescent="0.25">
      <c r="A37" s="47">
        <f t="shared" si="8"/>
        <v>4.7999999999999972</v>
      </c>
      <c r="B37" s="83" t="s">
        <v>85</v>
      </c>
      <c r="C37" s="66">
        <v>1</v>
      </c>
      <c r="D37" s="66" t="s">
        <v>24</v>
      </c>
      <c r="E37" s="73">
        <v>10</v>
      </c>
      <c r="F37" s="54">
        <v>55692</v>
      </c>
      <c r="G37" s="51"/>
    </row>
    <row r="38" spans="1:11" s="29" customFormat="1" ht="22.5" customHeight="1" x14ac:dyDescent="0.25">
      <c r="A38" s="47">
        <f t="shared" si="8"/>
        <v>4.8999999999999968</v>
      </c>
      <c r="B38" s="83" t="s">
        <v>86</v>
      </c>
      <c r="C38" s="66">
        <v>1</v>
      </c>
      <c r="D38" s="66" t="s">
        <v>24</v>
      </c>
      <c r="E38" s="73">
        <v>7</v>
      </c>
      <c r="F38" s="54">
        <v>39138.75</v>
      </c>
      <c r="G38" s="51"/>
    </row>
    <row r="39" spans="1:11" s="29" customFormat="1" ht="22.5" customHeight="1" x14ac:dyDescent="0.25">
      <c r="A39" s="47">
        <f t="shared" si="8"/>
        <v>4.9999999999999964</v>
      </c>
      <c r="B39" s="83" t="s">
        <v>81</v>
      </c>
      <c r="C39" s="66">
        <v>1</v>
      </c>
      <c r="D39" s="66" t="s">
        <v>24</v>
      </c>
      <c r="E39" s="73">
        <v>6</v>
      </c>
      <c r="F39" s="54">
        <v>54362.7</v>
      </c>
      <c r="G39" s="51"/>
    </row>
    <row r="40" spans="1:11" s="29" customFormat="1" ht="22.5" customHeight="1" x14ac:dyDescent="0.25">
      <c r="A40" s="47">
        <f t="shared" si="8"/>
        <v>5.0999999999999961</v>
      </c>
      <c r="B40" s="90" t="s">
        <v>88</v>
      </c>
      <c r="C40" s="66">
        <v>1</v>
      </c>
      <c r="D40" s="66" t="s">
        <v>24</v>
      </c>
      <c r="E40" s="73">
        <v>5</v>
      </c>
      <c r="F40" s="54">
        <v>21404.25</v>
      </c>
      <c r="G40" s="51"/>
    </row>
    <row r="41" spans="1:11" s="29" customFormat="1" ht="22.5" customHeight="1" x14ac:dyDescent="0.25">
      <c r="A41" s="46">
        <v>6</v>
      </c>
      <c r="B41" s="56" t="s">
        <v>26</v>
      </c>
      <c r="C41" s="72"/>
      <c r="D41" s="72"/>
      <c r="E41" s="58"/>
      <c r="F41" s="58">
        <f>F42+F45+F43+F44</f>
        <v>498793.95199999999</v>
      </c>
      <c r="G41" s="50"/>
    </row>
    <row r="42" spans="1:11" s="29" customFormat="1" ht="22.5" customHeight="1" x14ac:dyDescent="0.25">
      <c r="A42" s="55">
        <f>A41+0.1</f>
        <v>6.1</v>
      </c>
      <c r="B42" s="89" t="s">
        <v>92</v>
      </c>
      <c r="C42" s="66">
        <v>1</v>
      </c>
      <c r="D42" s="66" t="s">
        <v>13</v>
      </c>
      <c r="E42" s="67">
        <v>1</v>
      </c>
      <c r="F42" s="54">
        <v>20000</v>
      </c>
      <c r="G42" s="51"/>
    </row>
    <row r="43" spans="1:11" s="29" customFormat="1" ht="22.5" customHeight="1" x14ac:dyDescent="0.3">
      <c r="A43" s="55">
        <f>A42+0.1</f>
        <v>6.1999999999999993</v>
      </c>
      <c r="B43" s="68" t="s">
        <v>27</v>
      </c>
      <c r="C43" s="66">
        <v>1</v>
      </c>
      <c r="D43" s="66" t="s">
        <v>24</v>
      </c>
      <c r="E43" s="67">
        <v>7</v>
      </c>
      <c r="F43" s="54">
        <v>28576.799999999999</v>
      </c>
      <c r="G43" s="51"/>
      <c r="K43" s="49"/>
    </row>
    <row r="44" spans="1:11" s="29" customFormat="1" ht="22.5" customHeight="1" x14ac:dyDescent="0.3">
      <c r="A44" s="55">
        <f t="shared" ref="A44:A48" si="9">A43+0.1</f>
        <v>6.2999999999999989</v>
      </c>
      <c r="B44" s="88" t="s">
        <v>90</v>
      </c>
      <c r="C44" s="66">
        <v>1</v>
      </c>
      <c r="D44" s="66" t="s">
        <v>13</v>
      </c>
      <c r="E44" s="67">
        <v>56</v>
      </c>
      <c r="F44" s="54">
        <v>416556</v>
      </c>
      <c r="G44" s="51"/>
      <c r="K44" s="49"/>
    </row>
    <row r="45" spans="1:11" s="29" customFormat="1" ht="22.5" customHeight="1" x14ac:dyDescent="0.3">
      <c r="A45" s="55">
        <f t="shared" si="9"/>
        <v>6.3999999999999986</v>
      </c>
      <c r="B45" s="77" t="s">
        <v>73</v>
      </c>
      <c r="C45" s="78">
        <v>2</v>
      </c>
      <c r="D45" s="78" t="s">
        <v>74</v>
      </c>
      <c r="E45" s="79">
        <v>16830.576000000001</v>
      </c>
      <c r="F45" s="80">
        <f>E45*C45</f>
        <v>33661.152000000002</v>
      </c>
      <c r="G45" s="51"/>
      <c r="K45" s="49"/>
    </row>
    <row r="46" spans="1:11" s="29" customFormat="1" ht="22.5" customHeight="1" x14ac:dyDescent="0.25">
      <c r="A46" s="47">
        <f t="shared" si="9"/>
        <v>6.4999999999999982</v>
      </c>
      <c r="B46" s="57"/>
      <c r="C46" s="64"/>
      <c r="D46" s="64"/>
      <c r="E46" s="65"/>
      <c r="F46" s="52">
        <f t="shared" ref="F46" si="10">C46*E46</f>
        <v>0</v>
      </c>
      <c r="G46" s="17"/>
    </row>
    <row r="47" spans="1:11" s="29" customFormat="1" ht="22.5" customHeight="1" x14ac:dyDescent="0.25">
      <c r="A47" s="47">
        <f t="shared" si="9"/>
        <v>6.5999999999999979</v>
      </c>
      <c r="B47" s="13"/>
      <c r="C47" s="14"/>
      <c r="D47" s="14"/>
      <c r="E47" s="15"/>
      <c r="F47" s="16">
        <f t="shared" ref="F47:F48" si="11">C47*E47</f>
        <v>0</v>
      </c>
      <c r="G47" s="17"/>
    </row>
    <row r="48" spans="1:11" s="29" customFormat="1" ht="22.5" customHeight="1" thickBot="1" x14ac:dyDescent="0.3">
      <c r="A48" s="47">
        <f t="shared" si="9"/>
        <v>6.6999999999999975</v>
      </c>
      <c r="B48" s="13"/>
      <c r="C48" s="14"/>
      <c r="D48" s="14"/>
      <c r="E48" s="15"/>
      <c r="F48" s="16">
        <f t="shared" si="11"/>
        <v>0</v>
      </c>
      <c r="G48" s="17"/>
    </row>
    <row r="49" spans="1:7" s="29" customFormat="1" ht="26.25" customHeight="1" thickBot="1" x14ac:dyDescent="0.3">
      <c r="A49" s="93" t="s">
        <v>28</v>
      </c>
      <c r="B49" s="94"/>
      <c r="C49" s="94"/>
      <c r="D49" s="94"/>
      <c r="E49" s="95"/>
      <c r="F49" s="18">
        <f>F41+F29+F21+F14+F6</f>
        <v>2822665.6619999995</v>
      </c>
      <c r="G49" s="19"/>
    </row>
    <row r="50" spans="1:7" ht="14.4" x14ac:dyDescent="0.25">
      <c r="A50" s="96" t="s">
        <v>29</v>
      </c>
      <c r="B50" s="96"/>
      <c r="C50" s="96"/>
      <c r="D50" s="96"/>
      <c r="E50" s="96"/>
      <c r="F50" s="96"/>
      <c r="G50" s="96"/>
    </row>
    <row r="51" spans="1:7" ht="13.8" x14ac:dyDescent="0.25">
      <c r="A51" s="3"/>
      <c r="B51" s="20"/>
      <c r="C51" s="21"/>
      <c r="D51" s="21"/>
      <c r="E51" s="21"/>
      <c r="F51" s="22"/>
      <c r="G51" s="3"/>
    </row>
    <row r="52" spans="1:7" ht="13.8" x14ac:dyDescent="0.25">
      <c r="A52" s="3"/>
      <c r="B52" s="3"/>
      <c r="C52" s="23"/>
      <c r="D52" s="3"/>
      <c r="E52" s="3"/>
      <c r="F52" s="22"/>
      <c r="G52" s="3"/>
    </row>
    <row r="53" spans="1:7" ht="13.8" x14ac:dyDescent="0.25">
      <c r="A53" s="3"/>
      <c r="B53" s="20"/>
      <c r="C53" s="21"/>
      <c r="D53" s="21"/>
      <c r="E53" s="21"/>
      <c r="F53" s="22"/>
      <c r="G53" s="24"/>
    </row>
    <row r="54" spans="1:7" ht="17.399999999999999" x14ac:dyDescent="0.25">
      <c r="A54" s="3"/>
      <c r="B54" s="3"/>
      <c r="C54" s="25"/>
      <c r="D54" s="22"/>
      <c r="E54" s="22"/>
      <c r="F54" s="22"/>
      <c r="G54" s="26"/>
    </row>
    <row r="58" spans="1:7" ht="13.8" x14ac:dyDescent="0.25">
      <c r="A58" s="3"/>
      <c r="B58" s="3"/>
      <c r="C58" s="21"/>
      <c r="D58" s="27"/>
      <c r="E58" s="27"/>
      <c r="F58" s="27"/>
      <c r="G58" s="3"/>
    </row>
  </sheetData>
  <mergeCells count="7">
    <mergeCell ref="C4:F4"/>
    <mergeCell ref="G1:G3"/>
    <mergeCell ref="A49:E49"/>
    <mergeCell ref="A50:G50"/>
    <mergeCell ref="A1:F1"/>
    <mergeCell ref="A2:F2"/>
    <mergeCell ref="A3:F3"/>
  </mergeCells>
  <phoneticPr fontId="8" type="noConversion"/>
  <pageMargins left="0.7" right="0.7" top="0.75" bottom="0.75" header="0.3" footer="0.3"/>
  <pageSetup paperSize="9" scale="58" orientation="portrait" horizontalDpi="300" verticalDpi="300" r:id="rId1"/>
  <headerFooter>
    <oddFooter>&amp;L&amp;8&amp;Z&amp;F&amp;RPage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ACD6-BB95-40DC-A3D7-60824A595A2A}">
  <sheetPr>
    <pageSetUpPr fitToPage="1"/>
  </sheetPr>
  <dimension ref="A1:E27"/>
  <sheetViews>
    <sheetView zoomScale="85" zoomScaleNormal="85" workbookViewId="0">
      <selection activeCell="E11" sqref="E11"/>
    </sheetView>
  </sheetViews>
  <sheetFormatPr defaultColWidth="9.109375" defaultRowHeight="13.2" x14ac:dyDescent="0.25"/>
  <cols>
    <col min="1" max="1" width="6.6640625" style="1" customWidth="1"/>
    <col min="2" max="2" width="72.6640625" style="1" customWidth="1"/>
    <col min="3" max="4" width="12.5546875" style="1" customWidth="1"/>
    <col min="5" max="5" width="38.6640625" style="1" customWidth="1"/>
    <col min="6" max="16384" width="9.109375" style="1"/>
  </cols>
  <sheetData>
    <row r="1" spans="1:5" ht="31.2" customHeight="1" x14ac:dyDescent="0.25">
      <c r="A1" s="97" t="s">
        <v>0</v>
      </c>
      <c r="B1" s="97"/>
      <c r="C1" s="97"/>
      <c r="D1" s="97"/>
      <c r="E1" s="92" t="s">
        <v>1</v>
      </c>
    </row>
    <row r="2" spans="1:5" ht="31.2" customHeight="1" x14ac:dyDescent="0.25">
      <c r="A2" s="98" t="s">
        <v>2</v>
      </c>
      <c r="B2" s="98"/>
      <c r="C2" s="98"/>
      <c r="D2" s="98"/>
      <c r="E2" s="92"/>
    </row>
    <row r="3" spans="1:5" ht="31.2" customHeight="1" x14ac:dyDescent="0.25">
      <c r="A3" s="98" t="s">
        <v>30</v>
      </c>
      <c r="B3" s="98"/>
      <c r="C3" s="98"/>
      <c r="D3" s="98"/>
      <c r="E3" s="92"/>
    </row>
    <row r="4" spans="1:5" ht="14.4" thickBot="1" x14ac:dyDescent="0.3">
      <c r="A4" s="2"/>
      <c r="B4" s="3"/>
      <c r="C4" s="91"/>
      <c r="D4" s="91"/>
      <c r="E4" s="3"/>
    </row>
    <row r="5" spans="1:5" s="29" customFormat="1" ht="27.6" x14ac:dyDescent="0.25">
      <c r="A5" s="4" t="s">
        <v>4</v>
      </c>
      <c r="B5" s="31" t="s">
        <v>31</v>
      </c>
      <c r="C5" s="6" t="s">
        <v>32</v>
      </c>
      <c r="D5" s="6" t="s">
        <v>33</v>
      </c>
      <c r="E5" s="7" t="s">
        <v>10</v>
      </c>
    </row>
    <row r="6" spans="1:5" s="29" customFormat="1" ht="22.5" customHeight="1" x14ac:dyDescent="0.25">
      <c r="A6" s="32">
        <v>2.1</v>
      </c>
      <c r="B6" s="33" t="s">
        <v>34</v>
      </c>
      <c r="C6" s="34">
        <v>125</v>
      </c>
      <c r="D6" s="34" t="s">
        <v>35</v>
      </c>
      <c r="E6" s="35"/>
    </row>
    <row r="7" spans="1:5" s="29" customFormat="1" ht="22.5" customHeight="1" x14ac:dyDescent="0.25">
      <c r="A7" s="12">
        <f>A6+0.1</f>
        <v>2.2000000000000002</v>
      </c>
      <c r="B7" s="13" t="s">
        <v>36</v>
      </c>
      <c r="C7" s="36">
        <v>115</v>
      </c>
      <c r="D7" s="34" t="s">
        <v>35</v>
      </c>
      <c r="E7" s="17"/>
    </row>
    <row r="8" spans="1:5" s="29" customFormat="1" ht="22.5" customHeight="1" x14ac:dyDescent="0.25">
      <c r="A8" s="12">
        <f t="shared" ref="A8:A18" si="0">A7+0.1</f>
        <v>2.3000000000000003</v>
      </c>
      <c r="B8" s="13" t="s">
        <v>37</v>
      </c>
      <c r="C8" s="36">
        <v>125</v>
      </c>
      <c r="D8" s="34" t="s">
        <v>35</v>
      </c>
      <c r="E8" s="17"/>
    </row>
    <row r="9" spans="1:5" s="29" customFormat="1" ht="22.5" customHeight="1" x14ac:dyDescent="0.25">
      <c r="A9" s="12">
        <f t="shared" si="0"/>
        <v>2.4000000000000004</v>
      </c>
      <c r="B9" s="13" t="s">
        <v>38</v>
      </c>
      <c r="C9" s="36">
        <v>135</v>
      </c>
      <c r="D9" s="34" t="s">
        <v>35</v>
      </c>
      <c r="E9" s="17"/>
    </row>
    <row r="10" spans="1:5" s="29" customFormat="1" ht="22.5" customHeight="1" x14ac:dyDescent="0.25">
      <c r="A10" s="12">
        <f t="shared" si="0"/>
        <v>2.5000000000000004</v>
      </c>
      <c r="B10" s="13" t="s">
        <v>39</v>
      </c>
      <c r="C10" s="36">
        <v>160</v>
      </c>
      <c r="D10" s="34" t="s">
        <v>35</v>
      </c>
      <c r="E10" s="17"/>
    </row>
    <row r="11" spans="1:5" s="29" customFormat="1" ht="22.5" customHeight="1" x14ac:dyDescent="0.25">
      <c r="A11" s="12">
        <f t="shared" si="0"/>
        <v>2.6000000000000005</v>
      </c>
      <c r="B11" s="13" t="s">
        <v>40</v>
      </c>
      <c r="C11" s="36">
        <v>85</v>
      </c>
      <c r="D11" s="34" t="s">
        <v>35</v>
      </c>
      <c r="E11" s="17"/>
    </row>
    <row r="12" spans="1:5" s="29" customFormat="1" ht="22.5" customHeight="1" x14ac:dyDescent="0.25">
      <c r="A12" s="12">
        <f t="shared" si="0"/>
        <v>2.7000000000000006</v>
      </c>
      <c r="B12" s="13" t="s">
        <v>41</v>
      </c>
      <c r="C12" s="36">
        <v>130</v>
      </c>
      <c r="D12" s="34" t="s">
        <v>35</v>
      </c>
      <c r="E12" s="17"/>
    </row>
    <row r="13" spans="1:5" s="29" customFormat="1" ht="22.5" customHeight="1" x14ac:dyDescent="0.25">
      <c r="A13" s="12">
        <f t="shared" si="0"/>
        <v>2.8000000000000007</v>
      </c>
      <c r="B13" s="13"/>
      <c r="C13" s="36"/>
      <c r="D13" s="36"/>
      <c r="E13" s="17" t="s">
        <v>18</v>
      </c>
    </row>
    <row r="14" spans="1:5" s="29" customFormat="1" ht="22.5" customHeight="1" x14ac:dyDescent="0.25">
      <c r="A14" s="12">
        <f t="shared" si="0"/>
        <v>2.9000000000000008</v>
      </c>
      <c r="B14" s="13"/>
      <c r="C14" s="36"/>
      <c r="D14" s="36"/>
      <c r="E14" s="17"/>
    </row>
    <row r="15" spans="1:5" s="29" customFormat="1" ht="22.5" customHeight="1" x14ac:dyDescent="0.25">
      <c r="A15" s="12">
        <f t="shared" si="0"/>
        <v>3.0000000000000009</v>
      </c>
      <c r="B15" s="13"/>
      <c r="C15" s="36"/>
      <c r="D15" s="36"/>
      <c r="E15" s="17" t="s">
        <v>18</v>
      </c>
    </row>
    <row r="16" spans="1:5" s="29" customFormat="1" ht="22.5" customHeight="1" x14ac:dyDescent="0.25">
      <c r="A16" s="12">
        <f t="shared" si="0"/>
        <v>3.100000000000001</v>
      </c>
      <c r="B16" s="13"/>
      <c r="C16" s="36"/>
      <c r="D16" s="36"/>
      <c r="E16" s="17"/>
    </row>
    <row r="17" spans="1:5" s="29" customFormat="1" ht="22.5" customHeight="1" x14ac:dyDescent="0.25">
      <c r="A17" s="12">
        <f t="shared" si="0"/>
        <v>3.2000000000000011</v>
      </c>
      <c r="B17" s="13"/>
      <c r="C17" s="36"/>
      <c r="D17" s="36"/>
      <c r="E17" s="17"/>
    </row>
    <row r="18" spans="1:5" s="29" customFormat="1" ht="22.5" customHeight="1" thickBot="1" x14ac:dyDescent="0.3">
      <c r="A18" s="12">
        <f t="shared" si="0"/>
        <v>3.3000000000000012</v>
      </c>
      <c r="B18" s="37"/>
      <c r="C18" s="38"/>
      <c r="D18" s="38"/>
      <c r="E18" s="39"/>
    </row>
    <row r="19" spans="1:5" ht="14.4" x14ac:dyDescent="0.25">
      <c r="A19" s="96" t="s">
        <v>29</v>
      </c>
      <c r="B19" s="96"/>
      <c r="C19" s="96"/>
      <c r="D19" s="96"/>
      <c r="E19" s="96"/>
    </row>
    <row r="20" spans="1:5" ht="13.8" x14ac:dyDescent="0.25">
      <c r="A20" s="3"/>
      <c r="B20" s="20"/>
      <c r="C20" s="21"/>
      <c r="D20" s="21"/>
      <c r="E20" s="3"/>
    </row>
    <row r="21" spans="1:5" ht="13.8" x14ac:dyDescent="0.25">
      <c r="A21" s="3"/>
      <c r="B21" s="3"/>
      <c r="C21" s="3"/>
      <c r="D21" s="3"/>
      <c r="E21" s="3"/>
    </row>
    <row r="22" spans="1:5" ht="13.8" x14ac:dyDescent="0.25">
      <c r="A22" s="3"/>
      <c r="B22" s="20"/>
      <c r="C22" s="21"/>
      <c r="D22" s="21"/>
      <c r="E22" s="24"/>
    </row>
    <row r="23" spans="1:5" ht="17.399999999999999" x14ac:dyDescent="0.25">
      <c r="A23" s="3"/>
      <c r="B23" s="3"/>
      <c r="C23" s="22"/>
      <c r="D23" s="22"/>
      <c r="E23" s="26"/>
    </row>
    <row r="27" spans="1:5" ht="13.8" x14ac:dyDescent="0.25">
      <c r="A27" s="3"/>
      <c r="B27" s="3"/>
      <c r="C27" s="27"/>
      <c r="D27" s="27"/>
      <c r="E27" s="3"/>
    </row>
  </sheetData>
  <mergeCells count="6">
    <mergeCell ref="A19:E19"/>
    <mergeCell ref="E1:E3"/>
    <mergeCell ref="C4:D4"/>
    <mergeCell ref="A1:D1"/>
    <mergeCell ref="A2:D2"/>
    <mergeCell ref="A3:D3"/>
  </mergeCells>
  <phoneticPr fontId="8" type="noConversion"/>
  <pageMargins left="0.7" right="0.7" top="0.75" bottom="0.75" header="0.3" footer="0.3"/>
  <pageSetup paperSize="9" scale="62" orientation="portrait" horizontalDpi="300" verticalDpi="300" r:id="rId1"/>
  <headerFooter>
    <oddFooter>&amp;L&amp;8&amp;Z&amp;F&amp;RPage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5B7D-3BBC-4C71-8DB2-015BE21BB7D7}">
  <sheetPr>
    <pageSetUpPr fitToPage="1"/>
  </sheetPr>
  <dimension ref="A1:G27"/>
  <sheetViews>
    <sheetView topLeftCell="A4" zoomScale="85" zoomScaleNormal="85" workbookViewId="0">
      <selection activeCell="B17" sqref="B17"/>
    </sheetView>
  </sheetViews>
  <sheetFormatPr defaultColWidth="9.109375" defaultRowHeight="13.2" x14ac:dyDescent="0.25"/>
  <cols>
    <col min="1" max="1" width="6.6640625" style="1" customWidth="1"/>
    <col min="2" max="2" width="48.109375" style="1" customWidth="1"/>
    <col min="3" max="6" width="12.5546875" style="1" customWidth="1"/>
    <col min="7" max="7" width="38.6640625" style="1" customWidth="1"/>
    <col min="8" max="16384" width="9.109375" style="1"/>
  </cols>
  <sheetData>
    <row r="1" spans="1:7" ht="31.2" customHeight="1" x14ac:dyDescent="0.25">
      <c r="A1" s="97" t="s">
        <v>0</v>
      </c>
      <c r="B1" s="97"/>
      <c r="C1" s="97"/>
      <c r="D1" s="97"/>
      <c r="E1" s="97"/>
      <c r="F1" s="97"/>
      <c r="G1" s="92" t="s">
        <v>1</v>
      </c>
    </row>
    <row r="2" spans="1:7" ht="31.2" customHeight="1" x14ac:dyDescent="0.25">
      <c r="A2" s="98" t="s">
        <v>2</v>
      </c>
      <c r="B2" s="98"/>
      <c r="C2" s="98"/>
      <c r="D2" s="98"/>
      <c r="E2" s="98"/>
      <c r="F2" s="98"/>
      <c r="G2" s="92"/>
    </row>
    <row r="3" spans="1:7" ht="31.2" customHeight="1" x14ac:dyDescent="0.25">
      <c r="A3" s="98" t="s">
        <v>42</v>
      </c>
      <c r="B3" s="98"/>
      <c r="C3" s="98"/>
      <c r="D3" s="98"/>
      <c r="E3" s="98"/>
      <c r="F3" s="98"/>
      <c r="G3" s="92"/>
    </row>
    <row r="4" spans="1:7" ht="14.4" thickBot="1" x14ac:dyDescent="0.3">
      <c r="A4" s="2"/>
      <c r="B4" s="3"/>
      <c r="C4" s="91"/>
      <c r="D4" s="91"/>
      <c r="E4" s="91"/>
      <c r="F4" s="40"/>
      <c r="G4" s="3"/>
    </row>
    <row r="5" spans="1:7" s="29" customFormat="1" ht="55.2" x14ac:dyDescent="0.25">
      <c r="A5" s="4" t="s">
        <v>4</v>
      </c>
      <c r="B5" s="31" t="s">
        <v>43</v>
      </c>
      <c r="C5" s="6" t="s">
        <v>44</v>
      </c>
      <c r="D5" s="6" t="s">
        <v>45</v>
      </c>
      <c r="E5" s="6" t="s">
        <v>46</v>
      </c>
      <c r="F5" s="6" t="s">
        <v>47</v>
      </c>
      <c r="G5" s="7" t="s">
        <v>10</v>
      </c>
    </row>
    <row r="6" spans="1:7" s="29" customFormat="1" ht="22.5" customHeight="1" x14ac:dyDescent="0.25">
      <c r="A6" s="32">
        <v>3.1</v>
      </c>
      <c r="B6" s="63" t="s">
        <v>48</v>
      </c>
      <c r="C6" s="41"/>
      <c r="D6" s="34">
        <v>20</v>
      </c>
      <c r="E6" s="34">
        <v>16</v>
      </c>
      <c r="F6" s="41" t="s">
        <v>49</v>
      </c>
      <c r="G6" s="35"/>
    </row>
    <row r="7" spans="1:7" s="29" customFormat="1" ht="22.5" customHeight="1" x14ac:dyDescent="0.25">
      <c r="A7" s="61">
        <f>A6+0.1</f>
        <v>3.2</v>
      </c>
      <c r="B7" s="60" t="s">
        <v>50</v>
      </c>
      <c r="C7" s="62"/>
      <c r="D7" s="36">
        <v>85</v>
      </c>
      <c r="E7" s="36">
        <v>68</v>
      </c>
      <c r="F7" s="42" t="s">
        <v>51</v>
      </c>
      <c r="G7" s="17"/>
    </row>
    <row r="8" spans="1:7" s="29" customFormat="1" ht="22.5" customHeight="1" x14ac:dyDescent="0.25">
      <c r="A8" s="61">
        <f t="shared" ref="A8:A18" si="0">A7+0.1</f>
        <v>3.3000000000000003</v>
      </c>
      <c r="B8" s="60" t="s">
        <v>52</v>
      </c>
      <c r="C8" s="62"/>
      <c r="D8" s="36">
        <v>95</v>
      </c>
      <c r="E8" s="36">
        <v>76</v>
      </c>
      <c r="F8" s="42" t="s">
        <v>49</v>
      </c>
      <c r="G8" s="17"/>
    </row>
    <row r="9" spans="1:7" s="29" customFormat="1" ht="22.5" customHeight="1" x14ac:dyDescent="0.25">
      <c r="A9" s="61">
        <f t="shared" si="0"/>
        <v>3.4000000000000004</v>
      </c>
      <c r="B9" s="60" t="s">
        <v>53</v>
      </c>
      <c r="C9" s="62"/>
      <c r="D9" s="36">
        <v>17</v>
      </c>
      <c r="E9" s="36">
        <v>13</v>
      </c>
      <c r="F9" s="42" t="s">
        <v>49</v>
      </c>
      <c r="G9" s="17"/>
    </row>
    <row r="10" spans="1:7" s="29" customFormat="1" ht="22.5" customHeight="1" x14ac:dyDescent="0.25">
      <c r="A10" s="61">
        <f t="shared" si="0"/>
        <v>3.5000000000000004</v>
      </c>
      <c r="B10" s="60" t="s">
        <v>54</v>
      </c>
      <c r="C10" s="62"/>
      <c r="D10" s="36">
        <v>70</v>
      </c>
      <c r="E10" s="36">
        <v>56</v>
      </c>
      <c r="F10" s="42" t="s">
        <v>51</v>
      </c>
      <c r="G10" s="17"/>
    </row>
    <row r="11" spans="1:7" s="29" customFormat="1" ht="22.5" customHeight="1" x14ac:dyDescent="0.25">
      <c r="A11" s="61">
        <f t="shared" si="0"/>
        <v>3.6000000000000005</v>
      </c>
      <c r="B11" s="60" t="s">
        <v>55</v>
      </c>
      <c r="C11" s="62"/>
      <c r="D11" s="36">
        <v>25</v>
      </c>
      <c r="E11" s="36">
        <v>15</v>
      </c>
      <c r="F11" s="42" t="s">
        <v>49</v>
      </c>
      <c r="G11" s="17"/>
    </row>
    <row r="12" spans="1:7" s="29" customFormat="1" ht="22.5" customHeight="1" x14ac:dyDescent="0.25">
      <c r="A12" s="12">
        <f t="shared" si="0"/>
        <v>3.7000000000000006</v>
      </c>
      <c r="B12" s="59" t="s">
        <v>56</v>
      </c>
      <c r="C12" s="42"/>
      <c r="D12" s="36">
        <v>95</v>
      </c>
      <c r="E12" s="36">
        <v>76</v>
      </c>
      <c r="F12" s="42" t="s">
        <v>51</v>
      </c>
      <c r="G12" s="17"/>
    </row>
    <row r="13" spans="1:7" s="29" customFormat="1" ht="22.5" customHeight="1" x14ac:dyDescent="0.25">
      <c r="A13" s="12">
        <f t="shared" si="0"/>
        <v>3.8000000000000007</v>
      </c>
      <c r="B13" s="59" t="s">
        <v>57</v>
      </c>
      <c r="C13" s="42"/>
      <c r="D13" s="36">
        <v>20</v>
      </c>
      <c r="E13" s="36">
        <v>16</v>
      </c>
      <c r="F13" s="42" t="s">
        <v>49</v>
      </c>
      <c r="G13" s="17" t="s">
        <v>18</v>
      </c>
    </row>
    <row r="14" spans="1:7" s="29" customFormat="1" ht="22.5" customHeight="1" x14ac:dyDescent="0.25">
      <c r="A14" s="12">
        <f t="shared" si="0"/>
        <v>3.9000000000000008</v>
      </c>
      <c r="B14" s="59" t="s">
        <v>58</v>
      </c>
      <c r="C14" s="42"/>
      <c r="D14" s="36">
        <v>40</v>
      </c>
      <c r="E14" s="36">
        <v>32</v>
      </c>
      <c r="F14" s="42" t="s">
        <v>49</v>
      </c>
      <c r="G14" s="17"/>
    </row>
    <row r="15" spans="1:7" s="29" customFormat="1" ht="22.5" customHeight="1" x14ac:dyDescent="0.25">
      <c r="A15" s="12">
        <f t="shared" si="0"/>
        <v>4.0000000000000009</v>
      </c>
      <c r="B15" s="13" t="s">
        <v>59</v>
      </c>
      <c r="C15" s="42"/>
      <c r="D15" s="36">
        <v>20</v>
      </c>
      <c r="E15" s="36">
        <v>16</v>
      </c>
      <c r="F15" s="42" t="s">
        <v>49</v>
      </c>
      <c r="G15" s="17" t="s">
        <v>18</v>
      </c>
    </row>
    <row r="16" spans="1:7" s="29" customFormat="1" ht="22.5" customHeight="1" x14ac:dyDescent="0.25">
      <c r="A16" s="12">
        <f t="shared" si="0"/>
        <v>4.1000000000000005</v>
      </c>
      <c r="B16" s="13" t="s">
        <v>60</v>
      </c>
      <c r="C16" s="42"/>
      <c r="D16" s="36">
        <v>10</v>
      </c>
      <c r="E16" s="36">
        <v>8</v>
      </c>
      <c r="F16" s="42" t="s">
        <v>49</v>
      </c>
      <c r="G16" s="17"/>
    </row>
    <row r="17" spans="1:7" s="29" customFormat="1" ht="22.5" customHeight="1" x14ac:dyDescent="0.25">
      <c r="A17" s="12">
        <f t="shared" si="0"/>
        <v>4.2</v>
      </c>
      <c r="B17" s="13" t="s">
        <v>72</v>
      </c>
      <c r="C17" s="42"/>
      <c r="D17" s="36"/>
      <c r="E17" s="36"/>
      <c r="F17" s="42"/>
      <c r="G17" s="17"/>
    </row>
    <row r="18" spans="1:7" s="29" customFormat="1" ht="22.5" customHeight="1" x14ac:dyDescent="0.25">
      <c r="A18" s="12">
        <f t="shared" si="0"/>
        <v>4.3</v>
      </c>
      <c r="B18" s="37"/>
      <c r="C18" s="43"/>
      <c r="D18" s="38"/>
      <c r="E18" s="38"/>
      <c r="F18" s="43"/>
      <c r="G18" s="39"/>
    </row>
    <row r="19" spans="1:7" ht="14.4" customHeight="1" x14ac:dyDescent="0.25">
      <c r="A19" s="96" t="s">
        <v>29</v>
      </c>
      <c r="B19" s="96"/>
      <c r="C19" s="96"/>
      <c r="D19" s="96"/>
      <c r="E19" s="96"/>
      <c r="F19" s="96"/>
      <c r="G19" s="96"/>
    </row>
    <row r="20" spans="1:7" ht="13.8" x14ac:dyDescent="0.25">
      <c r="A20" s="3"/>
      <c r="B20" s="20"/>
      <c r="C20" s="21"/>
      <c r="D20" s="21"/>
      <c r="E20" s="21"/>
      <c r="F20" s="21"/>
      <c r="G20" s="3"/>
    </row>
    <row r="21" spans="1:7" ht="13.8" x14ac:dyDescent="0.25">
      <c r="A21" s="3"/>
      <c r="B21" s="3"/>
      <c r="C21" s="3"/>
      <c r="D21" s="3"/>
      <c r="E21" s="3"/>
      <c r="F21" s="3"/>
      <c r="G21" s="3"/>
    </row>
    <row r="22" spans="1:7" ht="13.8" x14ac:dyDescent="0.25">
      <c r="A22" s="3"/>
      <c r="B22" s="20"/>
      <c r="C22" s="21"/>
      <c r="D22" s="21"/>
      <c r="E22" s="21"/>
      <c r="F22" s="21"/>
      <c r="G22" s="24"/>
    </row>
    <row r="23" spans="1:7" ht="17.399999999999999" x14ac:dyDescent="0.25">
      <c r="A23" s="3"/>
      <c r="B23" s="3"/>
      <c r="C23" s="22"/>
      <c r="D23" s="22"/>
      <c r="E23" s="22"/>
      <c r="F23" s="22"/>
      <c r="G23" s="26"/>
    </row>
    <row r="27" spans="1:7" ht="13.8" x14ac:dyDescent="0.25">
      <c r="A27" s="3"/>
      <c r="B27" s="3"/>
      <c r="C27" s="27"/>
      <c r="D27" s="27"/>
      <c r="E27" s="27"/>
      <c r="F27" s="27"/>
      <c r="G27" s="3"/>
    </row>
  </sheetData>
  <mergeCells count="6">
    <mergeCell ref="A19:G19"/>
    <mergeCell ref="G1:G3"/>
    <mergeCell ref="C4:E4"/>
    <mergeCell ref="A1:F1"/>
    <mergeCell ref="A2:F2"/>
    <mergeCell ref="A3:F3"/>
  </mergeCells>
  <phoneticPr fontId="8" type="noConversion"/>
  <pageMargins left="0.7" right="0.7" top="0.75" bottom="0.75" header="0.3" footer="0.3"/>
  <pageSetup paperSize="9" scale="62" orientation="portrait" horizontalDpi="300" verticalDpi="300" r:id="rId1"/>
  <headerFooter>
    <oddFooter>&amp;L&amp;8&amp;Z&amp;F&amp;RPage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16CC3-685C-44B6-942A-E264BEF9D997}">
  <sheetPr>
    <pageSetUpPr fitToPage="1"/>
  </sheetPr>
  <dimension ref="A1:G17"/>
  <sheetViews>
    <sheetView tabSelected="1" zoomScale="85" zoomScaleNormal="85" workbookViewId="0">
      <selection activeCell="G13" sqref="G13:G14"/>
    </sheetView>
  </sheetViews>
  <sheetFormatPr defaultColWidth="9.109375" defaultRowHeight="13.2" x14ac:dyDescent="0.25"/>
  <cols>
    <col min="1" max="1" width="6.6640625" style="1" customWidth="1"/>
    <col min="2" max="2" width="48.109375" style="1" customWidth="1"/>
    <col min="3" max="6" width="12.5546875" style="1" customWidth="1"/>
    <col min="7" max="7" width="38.6640625" style="1" customWidth="1"/>
    <col min="8" max="16384" width="9.109375" style="1"/>
  </cols>
  <sheetData>
    <row r="1" spans="1:7" ht="31.2" customHeight="1" x14ac:dyDescent="0.25">
      <c r="A1" s="97" t="s">
        <v>0</v>
      </c>
      <c r="B1" s="97"/>
      <c r="C1" s="97"/>
      <c r="D1" s="97"/>
      <c r="E1" s="97"/>
      <c r="F1" s="97"/>
      <c r="G1" s="92" t="s">
        <v>1</v>
      </c>
    </row>
    <row r="2" spans="1:7" ht="31.2" customHeight="1" x14ac:dyDescent="0.25">
      <c r="A2" s="98" t="s">
        <v>2</v>
      </c>
      <c r="B2" s="98"/>
      <c r="C2" s="98"/>
      <c r="D2" s="98"/>
      <c r="E2" s="98"/>
      <c r="F2" s="98"/>
      <c r="G2" s="92"/>
    </row>
    <row r="3" spans="1:7" ht="31.2" customHeight="1" x14ac:dyDescent="0.25">
      <c r="A3" s="98" t="s">
        <v>61</v>
      </c>
      <c r="B3" s="98"/>
      <c r="C3" s="98"/>
      <c r="D3" s="98"/>
      <c r="E3" s="98"/>
      <c r="F3" s="98"/>
      <c r="G3" s="92"/>
    </row>
    <row r="4" spans="1:7" ht="14.4" thickBot="1" x14ac:dyDescent="0.3">
      <c r="A4" s="2"/>
      <c r="B4" s="3"/>
      <c r="C4" s="91"/>
      <c r="D4" s="91"/>
      <c r="E4" s="91"/>
      <c r="F4" s="40"/>
      <c r="G4" s="3"/>
    </row>
    <row r="5" spans="1:7" s="29" customFormat="1" ht="27.6" customHeight="1" thickBot="1" x14ac:dyDescent="0.3">
      <c r="A5" s="4" t="s">
        <v>4</v>
      </c>
      <c r="B5" s="99" t="s">
        <v>5</v>
      </c>
      <c r="C5" s="100"/>
      <c r="D5" s="100"/>
      <c r="E5" s="101"/>
      <c r="F5" s="6" t="s">
        <v>6</v>
      </c>
      <c r="G5" s="7" t="s">
        <v>10</v>
      </c>
    </row>
    <row r="6" spans="1:7" s="29" customFormat="1" ht="22.5" customHeight="1" x14ac:dyDescent="0.25">
      <c r="A6" s="32" t="s">
        <v>62</v>
      </c>
      <c r="B6" s="102" t="s">
        <v>63</v>
      </c>
      <c r="C6" s="103"/>
      <c r="D6" s="103"/>
      <c r="E6" s="104"/>
      <c r="F6" s="41" t="s">
        <v>71</v>
      </c>
      <c r="G6" s="35" t="s">
        <v>87</v>
      </c>
    </row>
    <row r="7" spans="1:7" s="29" customFormat="1" ht="22.5" customHeight="1" x14ac:dyDescent="0.25">
      <c r="A7" s="12" t="s">
        <v>64</v>
      </c>
      <c r="B7" s="105" t="s">
        <v>65</v>
      </c>
      <c r="C7" s="106"/>
      <c r="D7" s="106"/>
      <c r="E7" s="107"/>
      <c r="F7" s="42" t="s">
        <v>66</v>
      </c>
      <c r="G7" s="17" t="s">
        <v>91</v>
      </c>
    </row>
    <row r="8" spans="1:7" s="29" customFormat="1" ht="22.5" customHeight="1" x14ac:dyDescent="0.25">
      <c r="A8" s="12" t="s">
        <v>67</v>
      </c>
      <c r="B8" s="105" t="s">
        <v>26</v>
      </c>
      <c r="C8" s="106"/>
      <c r="D8" s="106"/>
      <c r="E8" s="107"/>
      <c r="F8" s="42" t="s">
        <v>68</v>
      </c>
      <c r="G8" s="17" t="s">
        <v>69</v>
      </c>
    </row>
    <row r="9" spans="1:7" s="29" customFormat="1" ht="22.5" customHeight="1" thickBot="1" x14ac:dyDescent="0.3">
      <c r="A9" s="44" t="s">
        <v>70</v>
      </c>
      <c r="B9" s="108"/>
      <c r="C9" s="109"/>
      <c r="D9" s="109"/>
      <c r="E9" s="110"/>
      <c r="F9" s="43"/>
      <c r="G9" s="39"/>
    </row>
    <row r="10" spans="1:7" ht="13.8" x14ac:dyDescent="0.25">
      <c r="A10" s="3"/>
      <c r="B10" s="20"/>
      <c r="C10" s="21"/>
      <c r="D10" s="21"/>
      <c r="E10" s="21"/>
      <c r="F10" s="21"/>
      <c r="G10" s="3"/>
    </row>
    <row r="11" spans="1:7" ht="13.8" x14ac:dyDescent="0.25">
      <c r="A11" s="3"/>
      <c r="B11" s="3"/>
      <c r="C11" s="3"/>
      <c r="D11" s="3"/>
      <c r="E11" s="3"/>
      <c r="F11" s="3"/>
      <c r="G11" s="3"/>
    </row>
    <row r="12" spans="1:7" ht="13.8" x14ac:dyDescent="0.25">
      <c r="A12" s="3"/>
      <c r="B12" s="20"/>
      <c r="C12" s="21"/>
      <c r="D12" s="21"/>
      <c r="E12" s="21"/>
      <c r="F12" s="21"/>
      <c r="G12" s="24"/>
    </row>
    <row r="13" spans="1:7" ht="17.399999999999999" x14ac:dyDescent="0.25">
      <c r="A13" s="3"/>
      <c r="B13" s="3"/>
      <c r="C13" s="22"/>
      <c r="D13" s="22"/>
      <c r="E13" s="22"/>
      <c r="F13" s="22"/>
      <c r="G13" s="26"/>
    </row>
    <row r="17" spans="1:7" ht="13.8" x14ac:dyDescent="0.25">
      <c r="A17" s="3"/>
      <c r="B17" s="3"/>
      <c r="C17" s="27"/>
      <c r="D17" s="27"/>
      <c r="E17" s="27"/>
      <c r="F17" s="27"/>
      <c r="G17" s="3"/>
    </row>
  </sheetData>
  <mergeCells count="10">
    <mergeCell ref="A1:F1"/>
    <mergeCell ref="G1:G3"/>
    <mergeCell ref="A2:F2"/>
    <mergeCell ref="A3:F3"/>
    <mergeCell ref="C4:E4"/>
    <mergeCell ref="B5:E5"/>
    <mergeCell ref="B6:E6"/>
    <mergeCell ref="B7:E7"/>
    <mergeCell ref="B8:E8"/>
    <mergeCell ref="B9:E9"/>
  </mergeCells>
  <pageMargins left="0.7" right="0.7" top="0.75" bottom="0.75" header="0.3" footer="0.3"/>
  <pageSetup paperSize="9" scale="62" orientation="portrait" horizontalDpi="300" verticalDpi="300" r:id="rId1"/>
  <headerFooter>
    <oddFooter>&amp;L&amp;8&amp;Z&amp;F&amp;RPage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FB0461C3E4EC41B8366C635A06167D" ma:contentTypeVersion="10" ma:contentTypeDescription="Create a new document." ma:contentTypeScope="" ma:versionID="efb2187e45b0765ba93b0a477d82023f">
  <xsd:schema xmlns:xsd="http://www.w3.org/2001/XMLSchema" xmlns:xs="http://www.w3.org/2001/XMLSchema" xmlns:p="http://schemas.microsoft.com/office/2006/metadata/properties" xmlns:ns2="0d202ee4-08d0-4f19-882d-134192e652df" xmlns:ns3="f47a314a-b93b-4960-9503-bda527460f52" targetNamespace="http://schemas.microsoft.com/office/2006/metadata/properties" ma:root="true" ma:fieldsID="ccc4a80d7cabd6fff2c760af0406891c" ns2:_="" ns3:_="">
    <xsd:import namespace="0d202ee4-08d0-4f19-882d-134192e652df"/>
    <xsd:import namespace="f47a314a-b93b-4960-9503-bda527460f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202ee4-08d0-4f19-882d-134192e652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53304e7-116d-40fa-b648-ab0688cf1f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a314a-b93b-4960-9503-bda527460f5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2f885d8-f4f3-4289-b1ff-404b016361be}" ma:internalName="TaxCatchAll" ma:showField="CatchAllData" ma:web="f47a314a-b93b-4960-9503-bda527460f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202ee4-08d0-4f19-882d-134192e652df">
      <Terms xmlns="http://schemas.microsoft.com/office/infopath/2007/PartnerControls"/>
    </lcf76f155ced4ddcb4097134ff3c332f>
    <TaxCatchAll xmlns="f47a314a-b93b-4960-9503-bda527460f52" xsi:nil="true"/>
  </documentManagement>
</p:properties>
</file>

<file path=customXml/itemProps1.xml><?xml version="1.0" encoding="utf-8"?>
<ds:datastoreItem xmlns:ds="http://schemas.openxmlformats.org/officeDocument/2006/customXml" ds:itemID="{52D1C017-0EF7-4954-8E61-0AFD28697B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A1E5B3-0604-4C61-A335-88A29C97A0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202ee4-08d0-4f19-882d-134192e652df"/>
    <ds:schemaRef ds:uri="f47a314a-b93b-4960-9503-bda527460f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C63CC5-3B63-443B-B432-A8A81CBB4CE3}">
  <ds:schemaRefs>
    <ds:schemaRef ds:uri="http://schemas.microsoft.com/office/2006/metadata/properties"/>
    <ds:schemaRef ds:uri="http://schemas.microsoft.com/office/infopath/2007/PartnerControls"/>
    <ds:schemaRef ds:uri="668e84b6-8ac7-4590-8392-b4e615410f01"/>
    <ds:schemaRef ds:uri="b0738eec-2d65-4aa0-a7d5-333f0cd79608"/>
    <ds:schemaRef ds:uri="0d202ee4-08d0-4f19-882d-134192e652df"/>
    <ds:schemaRef ds:uri="f47a314a-b93b-4960-9503-bda527460f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Lump Sum Prices</vt:lpstr>
      <vt:lpstr>Dayworks Labour Rates</vt:lpstr>
      <vt:lpstr>Dayworks Plant &amp; Equip Rates</vt:lpstr>
      <vt:lpstr>Various</vt:lpstr>
      <vt:lpstr>'Lump Sum Prices'!Print_Area</vt:lpstr>
    </vt:vector>
  </TitlesOfParts>
  <Manager/>
  <Company>Iluka Resources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sbarone</dc:creator>
  <cp:keywords/>
  <dc:description/>
  <cp:lastModifiedBy>Tyson Knight</cp:lastModifiedBy>
  <cp:revision/>
  <dcterms:created xsi:type="dcterms:W3CDTF">2019-02-07T09:07:08Z</dcterms:created>
  <dcterms:modified xsi:type="dcterms:W3CDTF">2026-07-01T21:32:24Z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0x010100ADFB0461C3E4EC41B8366C635A06167D</vt:lpwstr>
  </property>
  <property fmtid="{D5CDD505-2E9C-101B-9397-08002B2CF9AE}" pid="3" name="MediaServiceImageTags">
    <vt:lpwstr/>
  </property>
</Properties>
</file>